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erd Register" sheetId="1" state="visible" r:id="rId1"/>
    <sheet xmlns:r="http://schemas.openxmlformats.org/officeDocument/2006/relationships" name="Herd Summary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$#,##0.00"/>
    <numFmt numFmtId="166" formatCode="0.0%"/>
    <numFmt numFmtId="167" formatCode="0.0"/>
  </numFmts>
  <fonts count="5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1" fontId="3" fillId="3" borderId="1" applyAlignment="1" pivotButton="0" quotePrefix="0" xfId="0">
      <alignment horizontal="center" vertical="center"/>
    </xf>
    <xf numFmtId="166" fontId="3" fillId="3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164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1" fontId="3" fillId="5" borderId="1" applyAlignment="1" pivotButton="0" quotePrefix="0" xfId="0">
      <alignment horizontal="center" vertical="center"/>
    </xf>
    <xf numFmtId="166" fontId="3" fillId="5" borderId="1" applyAlignment="1" pivotButton="0" quotePrefix="0" xfId="0">
      <alignment horizontal="center" vertical="center"/>
    </xf>
    <xf numFmtId="0" fontId="2" fillId="6" borderId="0" applyAlignment="1" pivotButton="0" quotePrefix="0" xfId="0">
      <alignment horizontal="center" vertical="center"/>
    </xf>
    <xf numFmtId="0" fontId="4" fillId="3" borderId="1" pivotButton="0" quotePrefix="0" xfId="0"/>
    <xf numFmtId="1" fontId="3" fillId="4" borderId="1" applyAlignment="1" pivotButton="0" quotePrefix="0" xfId="0">
      <alignment horizontal="center" vertical="center"/>
    </xf>
    <xf numFmtId="0" fontId="4" fillId="5" borderId="1" pivotButton="0" quotePrefix="0" xfId="0"/>
    <xf numFmtId="167" fontId="3" fillId="4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center" vertical="center"/>
    </xf>
    <xf numFmtId="166" fontId="3" fillId="4" borderId="1" applyAlignment="1" pivotButton="0" quotePrefix="0" xfId="0">
      <alignment horizontal="center" vertical="center"/>
    </xf>
    <xf numFmtId="0" fontId="2" fillId="2" borderId="0" pivotButton="0" quotePrefix="0" xfId="0"/>
    <xf numFmtId="0" fontId="0" fillId="3" borderId="1" pivotButton="0" quotePrefix="0" xfId="0"/>
    <xf numFmtId="0" fontId="0" fillId="3" borderId="1" applyAlignment="1" pivotButton="0" quotePrefix="0" xfId="0">
      <alignment horizontal="center" vertical="center"/>
    </xf>
    <xf numFmtId="0" fontId="0" fillId="5" borderId="1" pivotButton="0" quotePrefix="0" xfId="0"/>
    <xf numFmtId="0" fontId="0" fillId="5" borderId="1" applyAlignment="1" pivotButton="0" quotePrefix="0" xfId="0">
      <alignment horizontal="center" vertical="center"/>
    </xf>
    <xf numFmtId="165" fontId="0" fillId="3" borderId="1" pivotButton="0" quotePrefix="0" xfId="0"/>
    <xf numFmtId="165" fontId="0" fillId="5" borderId="1" pivotButton="0" quotePrefix="0" xfId="0"/>
    <xf numFmtId="0" fontId="2" fillId="6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name val="Calibri"/>
        <b val="1"/>
        <color rgb="00DC2626"/>
        <sz val="10"/>
      </font>
    </dxf>
    <dxf>
      <font>
        <name val="Calibri"/>
        <b val="1"/>
        <color rgb="0016A34A"/>
        <sz val="10"/>
      </font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Herd Status Breakdown</a:t>
            </a:r>
          </a:p>
        </rich>
      </tx>
    </title>
    <plotArea>
      <pieChart>
        <varyColors val="1"/>
        <ser>
          <idx val="0"/>
          <order val="0"/>
          <tx>
            <strRef>
              <f>'Herd Summary'!B14</f>
            </strRef>
          </tx>
          <spPr>
            <a:ln xmlns:a="http://schemas.openxmlformats.org/drawingml/2006/main">
              <a:prstDash val="solid"/>
            </a:ln>
          </spPr>
          <cat>
            <numRef>
              <f>'Herd Summary'!$A$15:$A$19</f>
            </numRef>
          </cat>
          <val>
            <numRef>
              <f>'Herd Summary'!$B$15:$B$19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Current Value (CAD) by Tag ID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'Herd Summary'!B22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'Herd Summary'!$A$23:$A$32</f>
            </numRef>
          </cat>
          <val>
            <numRef>
              <f>'Herd Summary'!$B$23:$B$32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Tag ID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Value (CAD)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Weight (kg) Trend by Tag ID</a:t>
            </a:r>
          </a:p>
        </rich>
      </tx>
    </title>
    <plotArea>
      <lineChart>
        <grouping val="standard"/>
        <ser>
          <idx val="0"/>
          <order val="0"/>
          <tx>
            <strRef>
              <f>'Herd Summary'!B35</f>
            </strRef>
          </tx>
          <spPr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'Herd Summary'!$A$36:$A$45</f>
            </numRef>
          </cat>
          <val>
            <numRef>
              <f>'Herd Summary'!$B$36:$B$45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19</row>
      <rowOff>0</rowOff>
    </from>
    <ext cx="540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36</row>
      <rowOff>0</rowOff>
    </from>
    <ext cx="5400000" cy="27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9" customWidth="1" min="3" max="3"/>
    <col width="12" customWidth="1" min="4" max="4"/>
    <col width="13" customWidth="1" min="5" max="5"/>
    <col width="16" customWidth="1" min="6" max="6"/>
    <col width="13" customWidth="1" min="7" max="7"/>
    <col width="16" customWidth="1" min="8" max="8"/>
    <col width="16" customWidth="1" min="9" max="9"/>
    <col width="12" customWidth="1" min="10" max="10"/>
    <col width="14" customWidth="1" min="11" max="11"/>
    <col width="13" customWidth="1" min="12" max="12"/>
    <col width="14" customWidth="1" min="13" max="13"/>
    <col width="11" customWidth="1" min="14" max="14"/>
    <col width="14" customWidth="1" min="15" max="15"/>
    <col width="26" customWidth="1" min="16" max="16"/>
    <col width="12" customWidth="1" min="17" max="17"/>
    <col width="12" customWidth="1" min="18" max="18"/>
    <col width="11" customWidth="1" min="19" max="19"/>
    <col width="20" customWidth="1" min="20" max="20"/>
  </cols>
  <sheetData>
    <row r="1" ht="24" customHeight="1">
      <c r="A1" s="1" t="inlineStr">
        <is>
          <t>Canadian Cattle Herd Register — 2026</t>
        </is>
      </c>
    </row>
    <row r="2" ht="32" customHeight="1">
      <c r="A2" s="2" t="inlineStr">
        <is>
          <t>Tag ID</t>
        </is>
      </c>
      <c r="B2" s="2" t="inlineStr">
        <is>
          <t>Animal Name</t>
        </is>
      </c>
      <c r="C2" s="2" t="inlineStr">
        <is>
          <t>Sex</t>
        </is>
      </c>
      <c r="D2" s="2" t="inlineStr">
        <is>
          <t>Breed</t>
        </is>
      </c>
      <c r="E2" s="2" t="inlineStr">
        <is>
          <t>Date of Birth</t>
        </is>
      </c>
      <c r="F2" s="2" t="inlineStr">
        <is>
          <t>Farm Location</t>
        </is>
      </c>
      <c r="G2" s="2" t="inlineStr">
        <is>
          <t>Purchase Date</t>
        </is>
      </c>
      <c r="H2" s="2" t="inlineStr">
        <is>
          <t>Purchase Price (CAD)</t>
        </is>
      </c>
      <c r="I2" s="2" t="inlineStr">
        <is>
          <t>Current Value (CAD)</t>
        </is>
      </c>
      <c r="J2" s="2" t="inlineStr">
        <is>
          <t>Herd Status</t>
        </is>
      </c>
      <c r="K2" s="2" t="inlineStr">
        <is>
          <t>Breeding Status</t>
        </is>
      </c>
      <c r="L2" s="2" t="inlineStr">
        <is>
          <t>Last Vet Check</t>
        </is>
      </c>
      <c r="M2" s="2" t="inlineStr">
        <is>
          <t>Vaccination Date</t>
        </is>
      </c>
      <c r="N2" s="2" t="inlineStr">
        <is>
          <t>Weight (kg)</t>
        </is>
      </c>
      <c r="O2" s="2" t="inlineStr">
        <is>
          <t>Feed Cost MTD (CAD)</t>
        </is>
      </c>
      <c r="P2" s="2" t="inlineStr">
        <is>
          <t>Health Notes</t>
        </is>
      </c>
      <c r="Q2" s="2" t="inlineStr">
        <is>
          <t>Days in Herd</t>
        </is>
      </c>
      <c r="R2" s="2" t="inlineStr">
        <is>
          <t>Value Change %</t>
        </is>
      </c>
      <c r="S2" s="2" t="inlineStr">
        <is>
          <t>Status Flag</t>
        </is>
      </c>
      <c r="T2" s="2" t="inlineStr">
        <is>
          <t>Est. Monthly Carrying Cost (CAD)</t>
        </is>
      </c>
    </row>
    <row r="3">
      <c r="A3" s="3" t="inlineStr">
        <is>
          <t>CA-1001</t>
        </is>
      </c>
      <c r="B3" s="4" t="inlineStr">
        <is>
          <t>Maple</t>
        </is>
      </c>
      <c r="C3" s="5" t="inlineStr">
        <is>
          <t>Cow</t>
        </is>
      </c>
      <c r="D3" s="5" t="inlineStr">
        <is>
          <t>Angus</t>
        </is>
      </c>
      <c r="E3" s="6" t="inlineStr">
        <is>
          <t>2021-03-14</t>
        </is>
      </c>
      <c r="F3" s="4" t="inlineStr">
        <is>
          <t>Calgary, AB</t>
        </is>
      </c>
      <c r="G3" s="6" t="inlineStr">
        <is>
          <t>2026-01-05</t>
        </is>
      </c>
      <c r="H3" s="7" t="n">
        <v>2200</v>
      </c>
      <c r="I3" s="7" t="n">
        <v>2450</v>
      </c>
      <c r="J3" s="5" t="inlineStr">
        <is>
          <t>Active</t>
        </is>
      </c>
      <c r="K3" s="5" t="inlineStr">
        <is>
          <t>Pregnant</t>
        </is>
      </c>
      <c r="L3" s="6" t="inlineStr">
        <is>
          <t>2026-05-10</t>
        </is>
      </c>
      <c r="M3" s="6" t="inlineStr">
        <is>
          <t>2026-04-01</t>
        </is>
      </c>
      <c r="N3" s="3" t="n">
        <v>610</v>
      </c>
      <c r="O3" s="7" t="n">
        <v>85.5</v>
      </c>
      <c r="P3" s="4" t="inlineStr">
        <is>
          <t>Healthy, routine check</t>
        </is>
      </c>
      <c r="Q3" s="8">
        <f>TODAY()-G3</f>
        <v/>
      </c>
      <c r="R3" s="9">
        <f>IF(H3=0,0,(I3-H3)/H3)</f>
        <v/>
      </c>
      <c r="S3" s="3">
        <f>IF(OR(J3="Sick",J3="Sold",M3&lt;TODAY()-365),"Review","OK")</f>
        <v/>
      </c>
      <c r="T3" s="7">
        <f>O3*1.15</f>
        <v/>
      </c>
    </row>
    <row r="4">
      <c r="A4" s="10" t="inlineStr">
        <is>
          <t>CA-1002</t>
        </is>
      </c>
      <c r="B4" s="4" t="inlineStr">
        <is>
          <t>Cedar</t>
        </is>
      </c>
      <c r="C4" s="5" t="inlineStr">
        <is>
          <t>Bull</t>
        </is>
      </c>
      <c r="D4" s="5" t="inlineStr">
        <is>
          <t>Hereford</t>
        </is>
      </c>
      <c r="E4" s="11" t="inlineStr">
        <is>
          <t>2020-06-22</t>
        </is>
      </c>
      <c r="F4" s="4" t="inlineStr">
        <is>
          <t>Edmonton, AB</t>
        </is>
      </c>
      <c r="G4" s="11" t="inlineStr">
        <is>
          <t>2026-01-10</t>
        </is>
      </c>
      <c r="H4" s="12" t="n">
        <v>3800</v>
      </c>
      <c r="I4" s="12" t="n">
        <v>4100</v>
      </c>
      <c r="J4" s="5" t="inlineStr">
        <is>
          <t>Breeding</t>
        </is>
      </c>
      <c r="K4" s="5" t="inlineStr">
        <is>
          <t>Not Applicable</t>
        </is>
      </c>
      <c r="L4" s="11" t="inlineStr">
        <is>
          <t>2026-06-01</t>
        </is>
      </c>
      <c r="M4" s="11" t="inlineStr">
        <is>
          <t>2026-04-15</t>
        </is>
      </c>
      <c r="N4" s="10" t="n">
        <v>890</v>
      </c>
      <c r="O4" s="12" t="n">
        <v>120</v>
      </c>
      <c r="P4" s="4" t="inlineStr">
        <is>
          <t>Strong condition</t>
        </is>
      </c>
      <c r="Q4" s="13">
        <f>TODAY()-G4</f>
        <v/>
      </c>
      <c r="R4" s="14">
        <f>IF(H4=0,0,(I4-H4)/H4)</f>
        <v/>
      </c>
      <c r="S4" s="10">
        <f>IF(OR(J4="Sick",J4="Sold",M4&lt;TODAY()-365),"Review","OK")</f>
        <v/>
      </c>
      <c r="T4" s="12">
        <f>O4*1.15</f>
        <v/>
      </c>
    </row>
    <row r="5">
      <c r="A5" s="3" t="inlineStr">
        <is>
          <t>CA-1003</t>
        </is>
      </c>
      <c r="B5" s="4" t="inlineStr">
        <is>
          <t>Willow</t>
        </is>
      </c>
      <c r="C5" s="5" t="inlineStr">
        <is>
          <t>Heifer</t>
        </is>
      </c>
      <c r="D5" s="5" t="inlineStr">
        <is>
          <t>Charolais</t>
        </is>
      </c>
      <c r="E5" s="6" t="inlineStr">
        <is>
          <t>2024-11-02</t>
        </is>
      </c>
      <c r="F5" s="4" t="inlineStr">
        <is>
          <t>Winnipeg, MB</t>
        </is>
      </c>
      <c r="G5" s="6" t="inlineStr">
        <is>
          <t>2026-02-01</t>
        </is>
      </c>
      <c r="H5" s="7" t="n">
        <v>1500</v>
      </c>
      <c r="I5" s="7" t="n">
        <v>1600</v>
      </c>
      <c r="J5" s="5" t="inlineStr">
        <is>
          <t>Active</t>
        </is>
      </c>
      <c r="K5" s="5" t="inlineStr">
        <is>
          <t>Open</t>
        </is>
      </c>
      <c r="L5" s="6" t="inlineStr">
        <is>
          <t>2024-12-15</t>
        </is>
      </c>
      <c r="M5" s="6" t="inlineStr">
        <is>
          <t>2025-01-10</t>
        </is>
      </c>
      <c r="N5" s="3" t="n">
        <v>420</v>
      </c>
      <c r="O5" s="7" t="n">
        <v>60</v>
      </c>
      <c r="P5" s="4" t="inlineStr">
        <is>
          <t>Old vet check - needs review</t>
        </is>
      </c>
      <c r="Q5" s="8">
        <f>TODAY()-G5</f>
        <v/>
      </c>
      <c r="R5" s="9">
        <f>IF(H5=0,0,(I5-H5)/H5)</f>
        <v/>
      </c>
      <c r="S5" s="3">
        <f>IF(OR(J5="Sick",J5="Sold",M5&lt;TODAY()-365),"Review","OK")</f>
        <v/>
      </c>
      <c r="T5" s="7">
        <f>O5*1.15</f>
        <v/>
      </c>
    </row>
    <row r="6">
      <c r="A6" s="10" t="inlineStr">
        <is>
          <t>CA-1004</t>
        </is>
      </c>
      <c r="B6" s="4" t="inlineStr">
        <is>
          <t>Duke</t>
        </is>
      </c>
      <c r="C6" s="5" t="inlineStr">
        <is>
          <t>Steer</t>
        </is>
      </c>
      <c r="D6" s="5" t="inlineStr">
        <is>
          <t>Simmental</t>
        </is>
      </c>
      <c r="E6" s="11" t="inlineStr">
        <is>
          <t>2023-05-18</t>
        </is>
      </c>
      <c r="F6" s="4" t="inlineStr">
        <is>
          <t>Ottawa, ON</t>
        </is>
      </c>
      <c r="G6" s="11" t="inlineStr">
        <is>
          <t>2026-01-15</t>
        </is>
      </c>
      <c r="H6" s="12" t="n">
        <v>1750</v>
      </c>
      <c r="I6" s="12" t="n">
        <v>1900</v>
      </c>
      <c r="J6" s="5" t="inlineStr">
        <is>
          <t>Active</t>
        </is>
      </c>
      <c r="K6" s="5" t="inlineStr">
        <is>
          <t>Not Applicable</t>
        </is>
      </c>
      <c r="L6" s="11" t="inlineStr">
        <is>
          <t>2026-05-20</t>
        </is>
      </c>
      <c r="M6" s="11" t="inlineStr">
        <is>
          <t>2026-03-01</t>
        </is>
      </c>
      <c r="N6" s="10" t="n">
        <v>580</v>
      </c>
      <c r="O6" s="12" t="n">
        <v>70.25</v>
      </c>
      <c r="P6" s="4" t="inlineStr">
        <is>
          <t>Good growth rate</t>
        </is>
      </c>
      <c r="Q6" s="13">
        <f>TODAY()-G6</f>
        <v/>
      </c>
      <c r="R6" s="14">
        <f>IF(H6=0,0,(I6-H6)/H6)</f>
        <v/>
      </c>
      <c r="S6" s="10">
        <f>IF(OR(J6="Sick",J6="Sold",M6&lt;TODAY()-365),"Review","OK")</f>
        <v/>
      </c>
      <c r="T6" s="12">
        <f>O6*1.15</f>
        <v/>
      </c>
    </row>
    <row r="7">
      <c r="A7" s="3" t="inlineStr">
        <is>
          <t>CA-1005</t>
        </is>
      </c>
      <c r="B7" s="4" t="inlineStr">
        <is>
          <t>Bella</t>
        </is>
      </c>
      <c r="C7" s="5" t="inlineStr">
        <is>
          <t>Cow</t>
        </is>
      </c>
      <c r="D7" s="5" t="inlineStr">
        <is>
          <t>Angus</t>
        </is>
      </c>
      <c r="E7" s="6" t="inlineStr">
        <is>
          <t>2019-09-09</t>
        </is>
      </c>
      <c r="F7" s="4" t="inlineStr">
        <is>
          <t>Quebec City, QC</t>
        </is>
      </c>
      <c r="G7" s="6" t="inlineStr">
        <is>
          <t>2026-01-20</t>
        </is>
      </c>
      <c r="H7" s="7" t="n">
        <v>2100</v>
      </c>
      <c r="I7" s="7" t="n">
        <v>1950</v>
      </c>
      <c r="J7" s="5" t="inlineStr">
        <is>
          <t>Sick</t>
        </is>
      </c>
      <c r="K7" s="5" t="inlineStr">
        <is>
          <t>Bred</t>
        </is>
      </c>
      <c r="L7" s="6" t="inlineStr">
        <is>
          <t>2026-06-15</t>
        </is>
      </c>
      <c r="M7" s="6" t="inlineStr">
        <is>
          <t>2026-01-05</t>
        </is>
      </c>
      <c r="N7" s="3" t="n">
        <v>640</v>
      </c>
      <c r="O7" s="7" t="n">
        <v>95</v>
      </c>
      <c r="P7" s="4" t="inlineStr">
        <is>
          <t>Under treatment for lameness</t>
        </is>
      </c>
      <c r="Q7" s="8">
        <f>TODAY()-G7</f>
        <v/>
      </c>
      <c r="R7" s="9">
        <f>IF(H7=0,0,(I7-H7)/H7)</f>
        <v/>
      </c>
      <c r="S7" s="3">
        <f>IF(OR(J7="Sick",J7="Sold",M7&lt;TODAY()-365),"Review","OK")</f>
        <v/>
      </c>
      <c r="T7" s="7">
        <f>O7*1.15</f>
        <v/>
      </c>
    </row>
    <row r="8">
      <c r="A8" s="10" t="inlineStr">
        <is>
          <t>CA-1006</t>
        </is>
      </c>
      <c r="B8" s="4" t="inlineStr">
        <is>
          <t>Moose</t>
        </is>
      </c>
      <c r="C8" s="5" t="inlineStr">
        <is>
          <t>Bull</t>
        </is>
      </c>
      <c r="D8" s="5" t="inlineStr">
        <is>
          <t>Limousin</t>
        </is>
      </c>
      <c r="E8" s="11" t="inlineStr">
        <is>
          <t>2020-02-27</t>
        </is>
      </c>
      <c r="F8" s="4" t="inlineStr">
        <is>
          <t>Victoria, BC</t>
        </is>
      </c>
      <c r="G8" s="11" t="inlineStr">
        <is>
          <t>2026-02-10</t>
        </is>
      </c>
      <c r="H8" s="12" t="n">
        <v>4200</v>
      </c>
      <c r="I8" s="12" t="n">
        <v>4650</v>
      </c>
      <c r="J8" s="5" t="inlineStr">
        <is>
          <t>Active</t>
        </is>
      </c>
      <c r="K8" s="5" t="inlineStr">
        <is>
          <t>Not Applicable</t>
        </is>
      </c>
      <c r="L8" s="11" t="inlineStr">
        <is>
          <t>2026-05-05</t>
        </is>
      </c>
      <c r="M8" s="11" t="inlineStr">
        <is>
          <t>2026-04-10</t>
        </is>
      </c>
      <c r="N8" s="10" t="n">
        <v>910</v>
      </c>
      <c r="O8" s="12" t="n">
        <v>130</v>
      </c>
      <c r="P8" s="4" t="inlineStr">
        <is>
          <t>Top breeding bull</t>
        </is>
      </c>
      <c r="Q8" s="13">
        <f>TODAY()-G8</f>
        <v/>
      </c>
      <c r="R8" s="14">
        <f>IF(H8=0,0,(I8-H8)/H8)</f>
        <v/>
      </c>
      <c r="S8" s="10">
        <f>IF(OR(J8="Sick",J8="Sold",M8&lt;TODAY()-365),"Review","OK")</f>
        <v/>
      </c>
      <c r="T8" s="12">
        <f>O8*1.15</f>
        <v/>
      </c>
    </row>
    <row r="9">
      <c r="A9" s="3" t="inlineStr">
        <is>
          <t>CA-1007</t>
        </is>
      </c>
      <c r="B9" s="4" t="inlineStr">
        <is>
          <t>Clover</t>
        </is>
      </c>
      <c r="C9" s="5" t="inlineStr">
        <is>
          <t>Calf</t>
        </is>
      </c>
      <c r="D9" s="5" t="inlineStr">
        <is>
          <t>Hereford</t>
        </is>
      </c>
      <c r="E9" s="6" t="inlineStr">
        <is>
          <t>2026-03-01</t>
        </is>
      </c>
      <c r="F9" s="4" t="inlineStr">
        <is>
          <t>Halifax, NS</t>
        </is>
      </c>
      <c r="G9" s="6" t="inlineStr">
        <is>
          <t>2026-03-05</t>
        </is>
      </c>
      <c r="H9" s="7" t="n">
        <v>450</v>
      </c>
      <c r="I9" s="7" t="n">
        <v>500</v>
      </c>
      <c r="J9" s="5" t="inlineStr">
        <is>
          <t>Active</t>
        </is>
      </c>
      <c r="K9" s="5" t="inlineStr">
        <is>
          <t>Not Applicable</t>
        </is>
      </c>
      <c r="L9" s="6" t="inlineStr">
        <is>
          <t>2026-06-10</t>
        </is>
      </c>
      <c r="M9" s="6" t="inlineStr">
        <is>
          <t>2026-05-01</t>
        </is>
      </c>
      <c r="N9" s="3" t="n">
        <v>95</v>
      </c>
      <c r="O9" s="7" t="n">
        <v>25</v>
      </c>
      <c r="P9" s="4" t="inlineStr">
        <is>
          <t>Healthy calf</t>
        </is>
      </c>
      <c r="Q9" s="8">
        <f>TODAY()-G9</f>
        <v/>
      </c>
      <c r="R9" s="9">
        <f>IF(H9=0,0,(I9-H9)/H9)</f>
        <v/>
      </c>
      <c r="S9" s="3">
        <f>IF(OR(J9="Sick",J9="Sold",M9&lt;TODAY()-365),"Review","OK")</f>
        <v/>
      </c>
      <c r="T9" s="7">
        <f>O9*1.15</f>
        <v/>
      </c>
    </row>
    <row r="10">
      <c r="A10" s="10" t="inlineStr">
        <is>
          <t>CA-1008</t>
        </is>
      </c>
      <c r="B10" s="4" t="inlineStr">
        <is>
          <t>Buddy</t>
        </is>
      </c>
      <c r="C10" s="5" t="inlineStr">
        <is>
          <t>Steer</t>
        </is>
      </c>
      <c r="D10" s="5" t="inlineStr">
        <is>
          <t>Angus</t>
        </is>
      </c>
      <c r="E10" s="11" t="inlineStr">
        <is>
          <t>2022-08-14</t>
        </is>
      </c>
      <c r="F10" s="4" t="inlineStr">
        <is>
          <t>Toronto, ON</t>
        </is>
      </c>
      <c r="G10" s="11" t="inlineStr">
        <is>
          <t>2026-01-25</t>
        </is>
      </c>
      <c r="H10" s="12" t="n">
        <v>1600</v>
      </c>
      <c r="I10" s="12" t="n">
        <v>1550</v>
      </c>
      <c r="J10" s="5" t="inlineStr">
        <is>
          <t>Quarantined</t>
        </is>
      </c>
      <c r="K10" s="5" t="inlineStr">
        <is>
          <t>Not Applicable</t>
        </is>
      </c>
      <c r="L10" s="11" t="inlineStr">
        <is>
          <t>2024-10-01</t>
        </is>
      </c>
      <c r="M10" s="11" t="inlineStr">
        <is>
          <t>2024-11-05</t>
        </is>
      </c>
      <c r="N10" s="10" t="n">
        <v>560</v>
      </c>
      <c r="O10" s="12" t="n">
        <v>55</v>
      </c>
      <c r="P10" s="4" t="inlineStr">
        <is>
          <t>Quarantined - suspected illness</t>
        </is>
      </c>
      <c r="Q10" s="13">
        <f>TODAY()-G10</f>
        <v/>
      </c>
      <c r="R10" s="14">
        <f>IF(H10=0,0,(I10-H10)/H10)</f>
        <v/>
      </c>
      <c r="S10" s="10">
        <f>IF(OR(J10="Sick",J10="Sold",M10&lt;TODAY()-365),"Review","OK")</f>
        <v/>
      </c>
      <c r="T10" s="12">
        <f>O10*1.15</f>
        <v/>
      </c>
    </row>
    <row r="11">
      <c r="A11" s="3" t="inlineStr">
        <is>
          <t>CA-1009</t>
        </is>
      </c>
      <c r="B11" s="4" t="inlineStr">
        <is>
          <t>June</t>
        </is>
      </c>
      <c r="C11" s="5" t="inlineStr">
        <is>
          <t>Heifer</t>
        </is>
      </c>
      <c r="D11" s="5" t="inlineStr">
        <is>
          <t>Simmental</t>
        </is>
      </c>
      <c r="E11" s="6" t="inlineStr">
        <is>
          <t>2024-04-05</t>
        </is>
      </c>
      <c r="F11" s="4" t="inlineStr">
        <is>
          <t>Calgary, AB</t>
        </is>
      </c>
      <c r="G11" s="6" t="inlineStr">
        <is>
          <t>2026-02-15</t>
        </is>
      </c>
      <c r="H11" s="7" t="n">
        <v>1450</v>
      </c>
      <c r="I11" s="7" t="n">
        <v>1700</v>
      </c>
      <c r="J11" s="5" t="inlineStr">
        <is>
          <t>Active</t>
        </is>
      </c>
      <c r="K11" s="5" t="inlineStr">
        <is>
          <t>Bred</t>
        </is>
      </c>
      <c r="L11" s="6" t="inlineStr">
        <is>
          <t>2026-05-28</t>
        </is>
      </c>
      <c r="M11" s="6" t="inlineStr">
        <is>
          <t>2026-04-20</t>
        </is>
      </c>
      <c r="N11" s="3" t="n">
        <v>470</v>
      </c>
      <c r="O11" s="7" t="n">
        <v>62.5</v>
      </c>
      <c r="P11" s="4" t="inlineStr">
        <is>
          <t>Bred, doing well</t>
        </is>
      </c>
      <c r="Q11" s="8">
        <f>TODAY()-G11</f>
        <v/>
      </c>
      <c r="R11" s="9">
        <f>IF(H11=0,0,(I11-H11)/H11)</f>
        <v/>
      </c>
      <c r="S11" s="3">
        <f>IF(OR(J11="Sick",J11="Sold",M11&lt;TODAY()-365),"Review","OK")</f>
        <v/>
      </c>
      <c r="T11" s="7">
        <f>O11*1.15</f>
        <v/>
      </c>
    </row>
    <row r="12">
      <c r="A12" s="10" t="inlineStr">
        <is>
          <t>CA-1010</t>
        </is>
      </c>
      <c r="B12" s="4" t="inlineStr">
        <is>
          <t>Angus</t>
        </is>
      </c>
      <c r="C12" s="5" t="inlineStr">
        <is>
          <t>Cow</t>
        </is>
      </c>
      <c r="D12" s="5" t="inlineStr">
        <is>
          <t>Charolais</t>
        </is>
      </c>
      <c r="E12" s="11" t="inlineStr">
        <is>
          <t>2018-12-19</t>
        </is>
      </c>
      <c r="F12" s="4" t="inlineStr">
        <is>
          <t>Winnipeg, MB</t>
        </is>
      </c>
      <c r="G12" s="11" t="inlineStr">
        <is>
          <t>2026-01-08</t>
        </is>
      </c>
      <c r="H12" s="12" t="n">
        <v>2000</v>
      </c>
      <c r="I12" s="12" t="n">
        <v>2350</v>
      </c>
      <c r="J12" s="5" t="inlineStr">
        <is>
          <t>Active</t>
        </is>
      </c>
      <c r="K12" s="5" t="inlineStr">
        <is>
          <t>Calved</t>
        </is>
      </c>
      <c r="L12" s="11" t="inlineStr">
        <is>
          <t>2026-06-05</t>
        </is>
      </c>
      <c r="M12" s="11" t="inlineStr">
        <is>
          <t>2026-04-05</t>
        </is>
      </c>
      <c r="N12" s="10" t="n">
        <v>655</v>
      </c>
      <c r="O12" s="12" t="n">
        <v>88</v>
      </c>
      <c r="P12" s="4" t="inlineStr">
        <is>
          <t>Recently calved, strong</t>
        </is>
      </c>
      <c r="Q12" s="13">
        <f>TODAY()-G12</f>
        <v/>
      </c>
      <c r="R12" s="14">
        <f>IF(H12=0,0,(I12-H12)/H12)</f>
        <v/>
      </c>
      <c r="S12" s="10">
        <f>IF(OR(J12="Sick",J12="Sold",M12&lt;TODAY()-365),"Review","OK")</f>
        <v/>
      </c>
      <c r="T12" s="12">
        <f>O12*1.15</f>
        <v/>
      </c>
    </row>
  </sheetData>
  <mergeCells count="1">
    <mergeCell ref="A1:T1"/>
  </mergeCells>
  <conditionalFormatting sqref="R3:R12">
    <cfRule type="expression" priority="1" dxfId="0" stopIfTrue="1">
      <formula>R3&lt;0</formula>
    </cfRule>
    <cfRule type="expression" priority="2" dxfId="1" stopIfTrue="1">
      <formula>R3&gt;=0</formula>
    </cfRule>
  </conditionalFormatting>
  <conditionalFormatting sqref="S3:S12">
    <cfRule type="expression" priority="3" dxfId="2" stopIfTrue="1">
      <formula>S3="Review"</formula>
    </cfRule>
    <cfRule type="expression" priority="4" dxfId="1" stopIfTrue="1">
      <formula>S3="OK"</formula>
    </cfRule>
  </conditionalFormatting>
  <conditionalFormatting sqref="J3:J12">
    <cfRule type="expression" priority="5" dxfId="0" stopIfTrue="1">
      <formula>J3="Sick"</formula>
    </cfRule>
  </conditionalFormatting>
  <dataValidations count="3">
    <dataValidation sqref="C3:C12" showErrorMessage="1" showInputMessage="1" allowBlank="1" type="list">
      <formula1>"Bull,Cow,Heifer,Steer,Calf"</formula1>
    </dataValidation>
    <dataValidation sqref="J3:J12" showErrorMessage="1" showInputMessage="1" allowBlank="1" type="list">
      <formula1>"Active,Sold,Sick,Quarantined,Breeding"</formula1>
    </dataValidation>
    <dataValidation sqref="K3:K12" showErrorMessage="1" showInputMessage="1" allowBlank="1" type="list">
      <formula1>"Open,Bred,Pregnant,Calved,Not Applicable"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</cols>
  <sheetData>
    <row r="1" ht="24" customHeight="1">
      <c r="A1" s="1" t="inlineStr">
        <is>
          <t>Herd Summary Dashboard — 2026</t>
        </is>
      </c>
    </row>
    <row r="2"/>
    <row r="3">
      <c r="A3" s="15" t="inlineStr">
        <is>
          <t>Key Performance Indicators</t>
        </is>
      </c>
    </row>
    <row r="4">
      <c r="A4" s="16" t="inlineStr">
        <is>
          <t>Total Animals</t>
        </is>
      </c>
      <c r="B4" s="17">
        <f>COUNTA('Herd Register'!A:A)-1</f>
        <v/>
      </c>
    </row>
    <row r="5">
      <c r="A5" s="18" t="inlineStr">
        <is>
          <t>Active Animals</t>
        </is>
      </c>
      <c r="B5" s="17">
        <f>COUNTIF('Herd Register'!J:J,"Active")</f>
        <v/>
      </c>
    </row>
    <row r="6">
      <c r="A6" s="16" t="inlineStr">
        <is>
          <t>Average Weight (kg)</t>
        </is>
      </c>
      <c r="B6" s="19">
        <f>IFERROR(AVERAGE('Herd Register'!N3:N100),0)</f>
        <v/>
      </c>
    </row>
    <row r="7">
      <c r="A7" s="18" t="inlineStr">
        <is>
          <t>Total Herd Value (CAD)</t>
        </is>
      </c>
      <c r="B7" s="20">
        <f>SUM('Herd Register'!I:I)</f>
        <v/>
      </c>
    </row>
    <row r="8">
      <c r="A8" s="16" t="inlineStr">
        <is>
          <t>Average Purchase Price (CAD)</t>
        </is>
      </c>
      <c r="B8" s="20">
        <f>IFERROR(AVERAGE('Herd Register'!H3:H100),0)</f>
        <v/>
      </c>
    </row>
    <row r="9">
      <c r="A9" s="18" t="inlineStr">
        <is>
          <t>Animals Needing Review</t>
        </is>
      </c>
      <c r="B9" s="17">
        <f>COUNTIF('Herd Register'!S:S,"Review")</f>
        <v/>
      </c>
    </row>
    <row r="10">
      <c r="A10" s="16" t="inlineStr">
        <is>
          <t>Average Value Change %</t>
        </is>
      </c>
      <c r="B10" s="21">
        <f>IFERROR(AVERAGE('Herd Register'!R3:R100),0)</f>
        <v/>
      </c>
    </row>
    <row r="11"/>
    <row r="12"/>
    <row r="13">
      <c r="A13" s="15" t="inlineStr">
        <is>
          <t>Herd Status Breakdown</t>
        </is>
      </c>
    </row>
    <row r="14">
      <c r="A14" s="22" t="inlineStr">
        <is>
          <t>Status</t>
        </is>
      </c>
      <c r="B14" s="22" t="inlineStr">
        <is>
          <t>Count</t>
        </is>
      </c>
    </row>
    <row r="15">
      <c r="A15" s="23" t="inlineStr">
        <is>
          <t>Active</t>
        </is>
      </c>
      <c r="B15" s="24">
        <f>COUNTIF('Herd Register'!J:J,"Active")</f>
        <v/>
      </c>
    </row>
    <row r="16">
      <c r="A16" s="25" t="inlineStr">
        <is>
          <t>Sold</t>
        </is>
      </c>
      <c r="B16" s="26">
        <f>COUNTIF('Herd Register'!J:J,"Sold")</f>
        <v/>
      </c>
    </row>
    <row r="17">
      <c r="A17" s="23" t="inlineStr">
        <is>
          <t>Sick</t>
        </is>
      </c>
      <c r="B17" s="24">
        <f>COUNTIF('Herd Register'!J:J,"Sick")</f>
        <v/>
      </c>
    </row>
    <row r="18">
      <c r="A18" s="25" t="inlineStr">
        <is>
          <t>Quarantined</t>
        </is>
      </c>
      <c r="B18" s="26">
        <f>COUNTIF('Herd Register'!J:J,"Quarantined")</f>
        <v/>
      </c>
    </row>
    <row r="19">
      <c r="A19" s="23" t="inlineStr">
        <is>
          <t>Breeding</t>
        </is>
      </c>
      <c r="B19" s="24">
        <f>COUNTIF('Herd Register'!J:J,"Breeding")</f>
        <v/>
      </c>
    </row>
    <row r="20"/>
    <row r="21">
      <c r="A21" s="15" t="inlineStr">
        <is>
          <t>Current Value by Tag ID</t>
        </is>
      </c>
    </row>
    <row r="22">
      <c r="A22" s="22" t="inlineStr">
        <is>
          <t>Tag ID</t>
        </is>
      </c>
      <c r="B22" s="22" t="inlineStr">
        <is>
          <t>Current Value (CAD)</t>
        </is>
      </c>
    </row>
    <row r="23">
      <c r="A23" s="23">
        <f>'Herd Register'!A3</f>
        <v/>
      </c>
      <c r="B23" s="27">
        <f>'Herd Register'!I3</f>
        <v/>
      </c>
    </row>
    <row r="24">
      <c r="A24" s="25">
        <f>'Herd Register'!A4</f>
        <v/>
      </c>
      <c r="B24" s="28">
        <f>'Herd Register'!I4</f>
        <v/>
      </c>
    </row>
    <row r="25">
      <c r="A25" s="23">
        <f>'Herd Register'!A5</f>
        <v/>
      </c>
      <c r="B25" s="27">
        <f>'Herd Register'!I5</f>
        <v/>
      </c>
    </row>
    <row r="26">
      <c r="A26" s="25">
        <f>'Herd Register'!A6</f>
        <v/>
      </c>
      <c r="B26" s="28">
        <f>'Herd Register'!I6</f>
        <v/>
      </c>
    </row>
    <row r="27">
      <c r="A27" s="23">
        <f>'Herd Register'!A7</f>
        <v/>
      </c>
      <c r="B27" s="27">
        <f>'Herd Register'!I7</f>
        <v/>
      </c>
    </row>
    <row r="28">
      <c r="A28" s="25">
        <f>'Herd Register'!A8</f>
        <v/>
      </c>
      <c r="B28" s="28">
        <f>'Herd Register'!I8</f>
        <v/>
      </c>
    </row>
    <row r="29">
      <c r="A29" s="23">
        <f>'Herd Register'!A9</f>
        <v/>
      </c>
      <c r="B29" s="27">
        <f>'Herd Register'!I9</f>
        <v/>
      </c>
    </row>
    <row r="30">
      <c r="A30" s="25">
        <f>'Herd Register'!A10</f>
        <v/>
      </c>
      <c r="B30" s="28">
        <f>'Herd Register'!I10</f>
        <v/>
      </c>
    </row>
    <row r="31">
      <c r="A31" s="23">
        <f>'Herd Register'!A11</f>
        <v/>
      </c>
      <c r="B31" s="27">
        <f>'Herd Register'!I11</f>
        <v/>
      </c>
    </row>
    <row r="32">
      <c r="A32" s="25">
        <f>'Herd Register'!A12</f>
        <v/>
      </c>
      <c r="B32" s="28">
        <f>'Herd Register'!I12</f>
        <v/>
      </c>
    </row>
    <row r="33"/>
    <row r="34">
      <c r="A34" s="15" t="inlineStr">
        <is>
          <t>Weight (kg) by Tag ID</t>
        </is>
      </c>
    </row>
    <row r="35">
      <c r="A35" s="22" t="inlineStr">
        <is>
          <t>Tag ID</t>
        </is>
      </c>
      <c r="B35" s="22" t="inlineStr">
        <is>
          <t>Weight (kg)</t>
        </is>
      </c>
    </row>
    <row r="36">
      <c r="A36" s="23">
        <f>'Herd Register'!A3</f>
        <v/>
      </c>
      <c r="B36" s="23">
        <f>'Herd Register'!N3</f>
        <v/>
      </c>
    </row>
    <row r="37">
      <c r="A37" s="25">
        <f>'Herd Register'!A4</f>
        <v/>
      </c>
      <c r="B37" s="25">
        <f>'Herd Register'!N4</f>
        <v/>
      </c>
    </row>
    <row r="38">
      <c r="A38" s="23">
        <f>'Herd Register'!A5</f>
        <v/>
      </c>
      <c r="B38" s="23">
        <f>'Herd Register'!N5</f>
        <v/>
      </c>
    </row>
    <row r="39">
      <c r="A39" s="25">
        <f>'Herd Register'!A6</f>
        <v/>
      </c>
      <c r="B39" s="25">
        <f>'Herd Register'!N6</f>
        <v/>
      </c>
    </row>
    <row r="40">
      <c r="A40" s="23">
        <f>'Herd Register'!A7</f>
        <v/>
      </c>
      <c r="B40" s="23">
        <f>'Herd Register'!N7</f>
        <v/>
      </c>
    </row>
    <row r="41">
      <c r="A41" s="25">
        <f>'Herd Register'!A8</f>
        <v/>
      </c>
      <c r="B41" s="25">
        <f>'Herd Register'!N8</f>
        <v/>
      </c>
    </row>
    <row r="42">
      <c r="A42" s="23">
        <f>'Herd Register'!A9</f>
        <v/>
      </c>
      <c r="B42" s="23">
        <f>'Herd Register'!N9</f>
        <v/>
      </c>
    </row>
    <row r="43">
      <c r="A43" s="25">
        <f>'Herd Register'!A10</f>
        <v/>
      </c>
      <c r="B43" s="25">
        <f>'Herd Register'!N10</f>
        <v/>
      </c>
    </row>
    <row r="44">
      <c r="A44" s="23">
        <f>'Herd Register'!A11</f>
        <v/>
      </c>
      <c r="B44" s="23">
        <f>'Herd Register'!N11</f>
        <v/>
      </c>
    </row>
    <row r="45">
      <c r="A45" s="25">
        <f>'Herd Register'!A12</f>
        <v/>
      </c>
      <c r="B45" s="25">
        <f>'Herd Register'!N12</f>
        <v/>
      </c>
    </row>
  </sheetData>
  <mergeCells count="5">
    <mergeCell ref="A1:F1"/>
    <mergeCell ref="A3:B3"/>
    <mergeCell ref="A13:B13"/>
    <mergeCell ref="A21:B21"/>
    <mergeCell ref="A34:B3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 ht="24" customHeight="1">
      <c r="A1" s="1" t="inlineStr">
        <is>
          <t>Cattle Herd Record — Instructions</t>
        </is>
      </c>
    </row>
    <row r="2"/>
    <row r="3" ht="45" customHeight="1">
      <c r="A3" s="29" t="inlineStr">
        <is>
          <t>Purpose</t>
        </is>
      </c>
      <c r="B3" s="30" t="inlineStr">
        <is>
          <t>This workbook tracks the identity, breeding status, health, movement, and financial value of every animal in a Canadian cattle herd. It is designed to support day-to-day herd management and year-end farm bookkeeping.</t>
        </is>
      </c>
    </row>
    <row r="4" ht="45" customHeight="1">
      <c r="A4" s="29" t="inlineStr">
        <is>
          <t>Herd Register Sheet</t>
        </is>
      </c>
      <c r="B4" s="30" t="inlineStr">
        <is>
          <t>Enter one row per animal. Columns A-P are data entry (pale yellow input cells). Columns Q-T are calculated automatically: Days in Herd, Value Change %, Status Flag, and Estimated Monthly Carrying Cost.</t>
        </is>
      </c>
    </row>
    <row r="5" ht="45" customHeight="1">
      <c r="A5" s="29" t="inlineStr">
        <is>
          <t>Adding New Animals</t>
        </is>
      </c>
      <c r="B5" s="30" t="inlineStr">
        <is>
          <t>Insert a new row above the last data row, enter a unique Tag ID (e.g. CA-1011), then copy the formulas in columns Q, R, S, T down from the row above.</t>
        </is>
      </c>
    </row>
    <row r="6" ht="45" customHeight="1">
      <c r="A6" s="29" t="inlineStr">
        <is>
          <t>Date Format</t>
        </is>
      </c>
      <c r="B6" s="30" t="inlineStr">
        <is>
          <t>All dates must be entered as YYYY-MM-DD (Canadian standard), e.g. 2026-07-13.</t>
        </is>
      </c>
    </row>
    <row r="7" ht="45" customHeight="1">
      <c r="A7" s="29" t="inlineStr">
        <is>
          <t>Currency Format</t>
        </is>
      </c>
      <c r="B7" s="30" t="inlineStr">
        <is>
          <t>All monetary values are in Canadian dollars (CAD), formatted as $1,234.56.</t>
        </is>
      </c>
    </row>
    <row r="8" ht="45" customHeight="1">
      <c r="A8" s="29" t="inlineStr">
        <is>
          <t>Herd Status Definitions</t>
        </is>
      </c>
      <c r="B8" s="30" t="inlineStr">
        <is>
          <t>Active = currently in herd and healthy. Sold = animal has left the herd. Sick = under veterinary treatment. Quarantined = isolated pending health assessment. Breeding = actively used for breeding purposes.</t>
        </is>
      </c>
    </row>
    <row r="9" ht="45" customHeight="1">
      <c r="A9" s="29" t="inlineStr">
        <is>
          <t>Breeding Status Definitions</t>
        </is>
      </c>
      <c r="B9" s="30" t="inlineStr">
        <is>
          <t>Open = not currently bred. Bred = mating confirmed but pregnancy unconfirmed. Pregnant = confirmed pregnant. Calved = has recently given birth. Not Applicable = for bulls, steers, and calves.</t>
        </is>
      </c>
    </row>
    <row r="10" ht="45" customHeight="1">
      <c r="A10" s="29" t="inlineStr">
        <is>
          <t>Status Flag Logic</t>
        </is>
      </c>
      <c r="B10" s="30" t="inlineStr">
        <is>
          <t>The Status Flag column shows 'Review' if an animal is Sick, Sold, or has not had a vaccination in over 365 days. This helps prioritize herd health follow-up.</t>
        </is>
      </c>
    </row>
    <row r="11" ht="45" customHeight="1">
      <c r="A11" s="29" t="inlineStr">
        <is>
          <t>Herd Summary Sheet</t>
        </is>
      </c>
      <c r="B11" s="30" t="inlineStr">
        <is>
          <t>Provides key performance indicators (KPIs) such as total animals, active animals, average weight, total herd value, and animals needing review, along with pie, bar, and line charts.</t>
        </is>
      </c>
    </row>
    <row r="12" ht="45" customHeight="1">
      <c r="A12" s="29" t="inlineStr">
        <is>
          <t>Canadian Traceability</t>
        </is>
      </c>
      <c r="B12" s="30" t="inlineStr">
        <is>
          <t>Keep accurate vaccination and vet check records to support Canadian Cattle Identification Agency (CCIA) traceability requirements and provincial movement reporting.</t>
        </is>
      </c>
    </row>
    <row r="13" ht="45" customHeight="1">
      <c r="A13" s="29" t="inlineStr">
        <is>
          <t>CRA Farm Bookkeeping</t>
        </is>
      </c>
      <c r="B13" s="30" t="inlineStr">
        <is>
          <t>Purchase price, current value, and feed costs in this workbook can support Canada Revenue Agency (CRA) farm income and expense records. If operating as a sole proprietor, these figures may feed into Form T2125 (Statement of Business or Professional Activities).</t>
        </is>
      </c>
    </row>
    <row r="14" ht="45" customHeight="1">
      <c r="A14" s="29" t="inlineStr">
        <is>
          <t>GST/HST and BN</t>
        </is>
      </c>
      <c r="B14" s="30" t="inlineStr">
        <is>
          <t>If your farm is registered for GST/HST, ensure your Business Number (BN), e.g. 123456789RT0001, is referenced on related invoices and purchase records tied to herd transactions.</t>
        </is>
      </c>
    </row>
    <row r="15" ht="45" customHeight="1">
      <c r="A15" s="29" t="inlineStr">
        <is>
          <t>Colour Legend</t>
        </is>
      </c>
      <c r="B15" s="30" t="inlineStr">
        <is>
          <t>Yellow fill = editable input cell. Red text/fill = alert or negative value requiring attention. Green text = positive value or healthy status.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2026-07-13T20:41:54Z</dcterms:created>
  <dcterms:modified xmlns:dcterms="http://purl.org/dc/terms/" xmlns:xsi="http://www.w3.org/2001/XMLSchema-instance" xsi:type="dcterms:W3CDTF">2026-07-13T20:41:54Z</dcterms:modified>
</cp:coreProperties>
</file>