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ld Care Expenses" sheetId="1" state="visible" r:id="rId1"/>
    <sheet xmlns:r="http://schemas.openxmlformats.org/officeDocument/2006/relationships" name="T778 Summary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'Child Care Expenses'!$A$3:$T$103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$#,##0.00"/>
    <numFmt numFmtId="166" formatCode="0.0%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0F766E"/>
      </patternFill>
    </fill>
    <fill>
      <patternFill patternType="solid">
        <fgColor rgb="00FFFFFF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6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top" wrapText="1"/>
    </xf>
    <xf numFmtId="165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0" fillId="8" borderId="1" pivotButton="0" quotePrefix="0" xfId="0"/>
    <xf numFmtId="0" fontId="0" fillId="6" borderId="1" pivotButton="0" quotePrefix="0" xfId="0"/>
    <xf numFmtId="0" fontId="0" fillId="4" borderId="1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1"/>
      </font>
      <fill>
        <patternFill patternType="solid">
          <fgColor rgb="00DC2626"/>
        </patternFill>
      </fill>
    </dxf>
    <dxf>
      <font>
        <name val="Aptos"/>
        <b val="1"/>
        <color rgb="00FFFFFF"/>
        <sz val="11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Eligible Child Care Expenses by Expense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'T778 Summary'!K23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'T778 Summary'!$J$24:$J$29</f>
            </numRef>
          </cat>
          <val>
            <numRef>
              <f>'T778 Summary'!$K$24:$K$29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Expense Type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Eligible Amount (CAD)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Receipt Documentation Status</a:t>
            </a:r>
          </a:p>
        </rich>
      </tx>
    </title>
    <plotArea>
      <doughnutChart>
        <varyColors val="1"/>
        <ser>
          <idx val="0"/>
          <order val="0"/>
          <tx>
            <strRef>
              <f>'T778 Summary'!K33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'T778 Summary'!$J$34:$J$35</f>
            </numRef>
          </cat>
          <val>
            <numRef>
              <f>'T778 Summary'!$K$34:$K$35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12</col>
      <colOff>0</colOff>
      <row>2</row>
      <rowOff>0</rowOff>
    </from>
    <ext cx="61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12</col>
      <colOff>0</colOff>
      <row>21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19" customWidth="1" min="4" max="4"/>
    <col width="17" customWidth="1" min="5" max="5"/>
    <col width="16" customWidth="1" min="6" max="6"/>
    <col width="17" customWidth="1" min="7" max="7"/>
    <col width="29" customWidth="1" min="8" max="8"/>
    <col width="17" customWidth="1" min="9" max="9"/>
    <col width="12" customWidth="1" min="10" max="10"/>
    <col width="28" customWidth="1" min="11" max="11"/>
    <col width="28" customWidth="1" min="12" max="12"/>
    <col width="19" customWidth="1" min="13" max="13"/>
    <col width="17" customWidth="1" min="14" max="14"/>
    <col width="21" customWidth="1" min="15" max="15"/>
    <col width="22" customWidth="1" min="16" max="16"/>
    <col width="16" customWidth="1" min="17" max="17"/>
    <col width="18" customWidth="1" min="18" max="18"/>
    <col width="31" customWidth="1" min="19" max="19"/>
    <col width="25" customWidth="1" min="20" max="20"/>
  </cols>
  <sheetData>
    <row r="1" ht="27" customHeight="1">
      <c r="A1" s="1" t="inlineStr">
        <is>
          <t>Child Care Expense Deduction Planner — T778 Planning Aid (2026)</t>
        </is>
      </c>
    </row>
    <row r="2" ht="30" customHeight="1">
      <c r="A2" s="2" t="inlineStr">
        <is>
          <t>Planning aid only: verify current CRA rules, retain receipts, and complete the official CRA Form T778 before filing.</t>
        </is>
      </c>
    </row>
    <row r="3" ht="42" customHeight="1">
      <c r="A3" s="3" t="inlineStr">
        <is>
          <t>Expense ID</t>
        </is>
      </c>
      <c r="B3" s="3" t="inlineStr">
        <is>
          <t>Payment Date</t>
        </is>
      </c>
      <c r="C3" s="3" t="inlineStr">
        <is>
          <t>Claimant Name</t>
        </is>
      </c>
      <c r="D3" s="3" t="inlineStr">
        <is>
          <t>Child Name</t>
        </is>
      </c>
      <c r="E3" s="3" t="inlineStr">
        <is>
          <t>Child Date of Birth</t>
        </is>
      </c>
      <c r="F3" s="3" t="inlineStr">
        <is>
          <t>Child Age at Year-End</t>
        </is>
      </c>
      <c r="G3" s="3" t="inlineStr">
        <is>
          <t>Child Relationship</t>
        </is>
      </c>
      <c r="H3" s="3" t="inlineStr">
        <is>
          <t>Provider Name</t>
        </is>
      </c>
      <c r="I3" s="3" t="inlineStr">
        <is>
          <t>Provider City</t>
        </is>
      </c>
      <c r="J3" s="3" t="inlineStr">
        <is>
          <t>Provider Province</t>
        </is>
      </c>
      <c r="K3" s="3" t="inlineStr">
        <is>
          <t>Provider SIN or Business Number</t>
        </is>
      </c>
      <c r="L3" s="3" t="inlineStr">
        <is>
          <t>Expense Type</t>
        </is>
      </c>
      <c r="M3" s="3" t="inlineStr">
        <is>
          <t>Receipt Number</t>
        </is>
      </c>
      <c r="N3" s="3" t="inlineStr">
        <is>
          <t>Amount Paid (CAD)</t>
        </is>
      </c>
      <c r="O3" s="3" t="inlineStr">
        <is>
          <t>Annual Child Limit (CAD)</t>
        </is>
      </c>
      <c r="P3" s="3" t="inlineStr">
        <is>
          <t>T778 Eligible Amount (CAD)</t>
        </is>
      </c>
      <c r="Q3" s="3" t="inlineStr">
        <is>
          <t>Payment Method</t>
        </is>
      </c>
      <c r="R3" s="3" t="inlineStr">
        <is>
          <t>Receipt Available?</t>
        </is>
      </c>
      <c r="S3" s="3" t="inlineStr">
        <is>
          <t>Notes</t>
        </is>
      </c>
      <c r="T3" s="3" t="inlineStr">
        <is>
          <t>T778 Planning Category</t>
        </is>
      </c>
    </row>
    <row r="4">
      <c r="A4" s="4" t="inlineStr">
        <is>
          <t>CCE-2026-001</t>
        </is>
      </c>
      <c r="B4" s="5" t="n">
        <v>46037</v>
      </c>
      <c r="C4" s="6" t="inlineStr">
        <is>
          <t>Emma Chen</t>
        </is>
      </c>
      <c r="D4" s="6" t="inlineStr">
        <is>
          <t>Liam Chen</t>
        </is>
      </c>
      <c r="E4" s="5" t="n">
        <v>44273</v>
      </c>
      <c r="F4" s="7">
        <f>IF(E4="","",IFERROR(DATEDIF(E4,DATE(2026,12,31),"Y"),""))</f>
        <v/>
      </c>
      <c r="G4" s="4" t="inlineStr">
        <is>
          <t>Child</t>
        </is>
      </c>
      <c r="H4" s="6" t="inlineStr">
        <is>
          <t>Maple Leaf Licensed Daycare</t>
        </is>
      </c>
      <c r="I4" s="4" t="inlineStr">
        <is>
          <t>Toronto</t>
        </is>
      </c>
      <c r="J4" s="4" t="inlineStr">
        <is>
          <t>ON</t>
        </is>
      </c>
      <c r="K4" s="6" t="inlineStr">
        <is>
          <t>123456789RT0001</t>
        </is>
      </c>
      <c r="L4" s="4" t="inlineStr">
        <is>
          <t>Daycare</t>
        </is>
      </c>
      <c r="M4" s="4" t="inlineStr">
        <is>
          <t>MLD-2026-0115</t>
        </is>
      </c>
      <c r="N4" s="8" t="n">
        <v>1250</v>
      </c>
      <c r="O4" s="9">
        <f>IF(D4="","",IFERROR(VLOOKUP(D4,'T778 Summary'!$D$5:$E$104,2,FALSE),""))</f>
        <v/>
      </c>
      <c r="P4" s="9">
        <f>IF(A4="","",IFERROR(IF(OR(R4="No",N4&lt;=0),0,MIN(N4,O4)),0))</f>
        <v/>
      </c>
      <c r="Q4" s="4" t="inlineStr">
        <is>
          <t>E-transfer</t>
        </is>
      </c>
      <c r="R4" s="4" t="inlineStr">
        <is>
          <t>Yes</t>
        </is>
      </c>
      <c r="S4" s="6" t="inlineStr">
        <is>
          <t>Monthly licensed daycare payment</t>
        </is>
      </c>
      <c r="T4" s="10">
        <f>IF(A4="","",IFERROR(VLOOKUP(L4,'T778 Summary'!$J$15:$K$20,2,FALSE),""))</f>
        <v/>
      </c>
    </row>
    <row r="5">
      <c r="A5" s="4" t="inlineStr">
        <is>
          <t>CCE-2026-002</t>
        </is>
      </c>
      <c r="B5" s="5" t="n">
        <v>46056</v>
      </c>
      <c r="C5" s="6" t="inlineStr">
        <is>
          <t>Noah Tremblay</t>
        </is>
      </c>
      <c r="D5" s="6" t="inlineStr">
        <is>
          <t>Emma Tremblay</t>
        </is>
      </c>
      <c r="E5" s="5" t="n">
        <v>44052</v>
      </c>
      <c r="F5" s="11">
        <f>IF(E5="","",IFERROR(DATEDIF(E5,DATE(2026,12,31),"Y"),""))</f>
        <v/>
      </c>
      <c r="G5" s="4" t="inlineStr">
        <is>
          <t>Child</t>
        </is>
      </c>
      <c r="H5" s="6" t="inlineStr">
        <is>
          <t>Centre éducatif du Vieux-Port</t>
        </is>
      </c>
      <c r="I5" s="4" t="inlineStr">
        <is>
          <t>Montreal</t>
        </is>
      </c>
      <c r="J5" s="4" t="inlineStr">
        <is>
          <t>QC</t>
        </is>
      </c>
      <c r="K5" s="6" t="inlineStr">
        <is>
          <t>234567891RT0001</t>
        </is>
      </c>
      <c r="L5" s="4" t="inlineStr">
        <is>
          <t>Daycare</t>
        </is>
      </c>
      <c r="M5" s="4" t="inlineStr">
        <is>
          <t>CEVP-0203</t>
        </is>
      </c>
      <c r="N5" s="8" t="n">
        <v>1185</v>
      </c>
      <c r="O5" s="12">
        <f>IF(D5="","",IFERROR(VLOOKUP(D5,'T778 Summary'!$D$5:$E$104,2,FALSE),""))</f>
        <v/>
      </c>
      <c r="P5" s="12">
        <f>IF(A5="","",IFERROR(IF(OR(R5="No",N5&lt;=0),0,MIN(N5,O5)),0))</f>
        <v/>
      </c>
      <c r="Q5" s="4" t="inlineStr">
        <is>
          <t>Credit Card</t>
        </is>
      </c>
      <c r="R5" s="4" t="inlineStr">
        <is>
          <t>Yes</t>
        </is>
      </c>
      <c r="S5" s="6" t="inlineStr">
        <is>
          <t>Licensed centre payment</t>
        </is>
      </c>
      <c r="T5" s="13">
        <f>IF(A5="","",IFERROR(VLOOKUP(L5,'T778 Summary'!$J$15:$K$20,2,FALSE),""))</f>
        <v/>
      </c>
    </row>
    <row r="6">
      <c r="A6" s="4" t="inlineStr">
        <is>
          <t>CCE-2026-003</t>
        </is>
      </c>
      <c r="B6" s="5" t="n">
        <v>46101</v>
      </c>
      <c r="C6" s="6" t="inlineStr">
        <is>
          <t>Olivia Singh</t>
        </is>
      </c>
      <c r="D6" s="6" t="inlineStr">
        <is>
          <t>Noah Singh</t>
        </is>
      </c>
      <c r="E6" s="5" t="n">
        <v>44502</v>
      </c>
      <c r="F6" s="7">
        <f>IF(E6="","",IFERROR(DATEDIF(E6,DATE(2026,12,31),"Y"),""))</f>
        <v/>
      </c>
      <c r="G6" s="4" t="inlineStr">
        <is>
          <t>Child</t>
        </is>
      </c>
      <c r="H6" s="6" t="inlineStr">
        <is>
          <t>West Coast Kids Care</t>
        </is>
      </c>
      <c r="I6" s="4" t="inlineStr">
        <is>
          <t>Vancouver</t>
        </is>
      </c>
      <c r="J6" s="4" t="inlineStr">
        <is>
          <t>BC</t>
        </is>
      </c>
      <c r="K6" s="6" t="inlineStr">
        <is>
          <t>345678912RT0001</t>
        </is>
      </c>
      <c r="L6" s="4" t="inlineStr">
        <is>
          <t>Before/After School Care</t>
        </is>
      </c>
      <c r="M6" s="4" t="inlineStr">
        <is>
          <t>WCK-0320</t>
        </is>
      </c>
      <c r="N6" s="8" t="n">
        <v>650</v>
      </c>
      <c r="O6" s="9">
        <f>IF(D6="","",IFERROR(VLOOKUP(D6,'T778 Summary'!$D$5:$E$104,2,FALSE),""))</f>
        <v/>
      </c>
      <c r="P6" s="9">
        <f>IF(A6="","",IFERROR(IF(OR(R6="No",N6&lt;=0),0,MIN(N6,O6)),0))</f>
        <v/>
      </c>
      <c r="Q6" s="4" t="inlineStr">
        <is>
          <t>Credit Card</t>
        </is>
      </c>
      <c r="R6" s="4" t="inlineStr">
        <is>
          <t>Yes</t>
        </is>
      </c>
      <c r="S6" s="6" t="inlineStr">
        <is>
          <t>After-school programme</t>
        </is>
      </c>
      <c r="T6" s="10">
        <f>IF(A6="","",IFERROR(VLOOKUP(L6,'T778 Summary'!$J$15:$K$20,2,FALSE),""))</f>
        <v/>
      </c>
    </row>
    <row r="7">
      <c r="A7" s="4" t="inlineStr">
        <is>
          <t>CCE-2026-004</t>
        </is>
      </c>
      <c r="B7" s="5" t="n">
        <v>46122</v>
      </c>
      <c r="C7" s="6" t="inlineStr">
        <is>
          <t>Lucas Martin</t>
        </is>
      </c>
      <c r="D7" s="6" t="inlineStr">
        <is>
          <t>Olivia Martin</t>
        </is>
      </c>
      <c r="E7" s="5" t="n">
        <v>44606</v>
      </c>
      <c r="F7" s="11">
        <f>IF(E7="","",IFERROR(DATEDIF(E7,DATE(2026,12,31),"Y"),""))</f>
        <v/>
      </c>
      <c r="G7" s="4" t="inlineStr">
        <is>
          <t>Child</t>
        </is>
      </c>
      <c r="H7" s="6" t="inlineStr">
        <is>
          <t>Foothills Family Day Home</t>
        </is>
      </c>
      <c r="I7" s="4" t="inlineStr">
        <is>
          <t>Calgary</t>
        </is>
      </c>
      <c r="J7" s="4" t="inlineStr">
        <is>
          <t>AB</t>
        </is>
      </c>
      <c r="K7" s="6" t="inlineStr">
        <is>
          <t>456789123RT0001</t>
        </is>
      </c>
      <c r="L7" s="4" t="inlineStr">
        <is>
          <t>Daycare</t>
        </is>
      </c>
      <c r="M7" s="4" t="inlineStr">
        <is>
          <t>FFD-0410</t>
        </is>
      </c>
      <c r="N7" s="8" t="n">
        <v>980</v>
      </c>
      <c r="O7" s="12">
        <f>IF(D7="","",IFERROR(VLOOKUP(D7,'T778 Summary'!$D$5:$E$104,2,FALSE),""))</f>
        <v/>
      </c>
      <c r="P7" s="12">
        <f>IF(A7="","",IFERROR(IF(OR(R7="No",N7&lt;=0),0,MIN(N7,O7)),0))</f>
        <v/>
      </c>
      <c r="Q7" s="4" t="inlineStr">
        <is>
          <t>E-transfer</t>
        </is>
      </c>
      <c r="R7" s="4" t="inlineStr">
        <is>
          <t>Yes</t>
        </is>
      </c>
      <c r="S7" s="6" t="inlineStr">
        <is>
          <t>Day home care</t>
        </is>
      </c>
      <c r="T7" s="13">
        <f>IF(A7="","",IFERROR(VLOOKUP(L7,'T778 Summary'!$J$15:$K$20,2,FALSE),""))</f>
        <v/>
      </c>
    </row>
    <row r="8">
      <c r="A8" s="4" t="inlineStr">
        <is>
          <t>CCE-2026-005</t>
        </is>
      </c>
      <c r="B8" s="5" t="n">
        <v>46150</v>
      </c>
      <c r="C8" s="6" t="inlineStr">
        <is>
          <t>Sophie Roy</t>
        </is>
      </c>
      <c r="D8" s="6" t="inlineStr">
        <is>
          <t>Lucas Roy</t>
        </is>
      </c>
      <c r="E8" s="5" t="n">
        <v>44003</v>
      </c>
      <c r="F8" s="7">
        <f>IF(E8="","",IFERROR(DATEDIF(E8,DATE(2026,12,31),"Y"),""))</f>
        <v/>
      </c>
      <c r="G8" s="4" t="inlineStr">
        <is>
          <t>Child</t>
        </is>
      </c>
      <c r="H8" s="6" t="inlineStr">
        <is>
          <t>Capital City School Care</t>
        </is>
      </c>
      <c r="I8" s="4" t="inlineStr">
        <is>
          <t>Ottawa</t>
        </is>
      </c>
      <c r="J8" s="4" t="inlineStr">
        <is>
          <t>ON</t>
        </is>
      </c>
      <c r="K8" s="6" t="inlineStr">
        <is>
          <t>567891234RT0001</t>
        </is>
      </c>
      <c r="L8" s="4" t="inlineStr">
        <is>
          <t>Before/After School Care</t>
        </is>
      </c>
      <c r="M8" s="4" t="inlineStr">
        <is>
          <t>CCSC-0508</t>
        </is>
      </c>
      <c r="N8" s="8" t="n">
        <v>540</v>
      </c>
      <c r="O8" s="9">
        <f>IF(D8="","",IFERROR(VLOOKUP(D8,'T778 Summary'!$D$5:$E$104,2,FALSE),""))</f>
        <v/>
      </c>
      <c r="P8" s="9">
        <f>IF(A8="","",IFERROR(IF(OR(R8="No",N8&lt;=0),0,MIN(N8,O8)),0))</f>
        <v/>
      </c>
      <c r="Q8" s="4" t="inlineStr">
        <is>
          <t>Cheque</t>
        </is>
      </c>
      <c r="R8" s="4" t="inlineStr">
        <is>
          <t>Yes</t>
        </is>
      </c>
      <c r="S8" s="6" t="inlineStr">
        <is>
          <t>Before-school programme</t>
        </is>
      </c>
      <c r="T8" s="10">
        <f>IF(A8="","",IFERROR(VLOOKUP(L8,'T778 Summary'!$J$15:$K$20,2,FALSE),""))</f>
        <v/>
      </c>
    </row>
    <row r="9">
      <c r="A9" s="4" t="inlineStr">
        <is>
          <t>CCE-2026-006</t>
        </is>
      </c>
      <c r="B9" s="5" t="n">
        <v>46192</v>
      </c>
      <c r="C9" s="6" t="inlineStr">
        <is>
          <t>Ethan Wilson</t>
        </is>
      </c>
      <c r="D9" s="6" t="inlineStr">
        <is>
          <t>Sophie Wilson</t>
        </is>
      </c>
      <c r="E9" s="5" t="n">
        <v>44444</v>
      </c>
      <c r="F9" s="11">
        <f>IF(E9="","",IFERROR(DATEDIF(E9,DATE(2026,12,31),"Y"),""))</f>
        <v/>
      </c>
      <c r="G9" s="4" t="inlineStr">
        <is>
          <t>Child</t>
        </is>
      </c>
      <c r="H9" s="6" t="inlineStr">
        <is>
          <t>River Valley Summer Camp</t>
        </is>
      </c>
      <c r="I9" s="4" t="inlineStr">
        <is>
          <t>Edmonton</t>
        </is>
      </c>
      <c r="J9" s="4" t="inlineStr">
        <is>
          <t>AB</t>
        </is>
      </c>
      <c r="K9" s="6" t="inlineStr">
        <is>
          <t>678912345RT0001</t>
        </is>
      </c>
      <c r="L9" s="4" t="inlineStr">
        <is>
          <t>Camp</t>
        </is>
      </c>
      <c r="M9" s="4" t="inlineStr">
        <is>
          <t>RVSC-0619</t>
        </is>
      </c>
      <c r="N9" s="8" t="n">
        <v>720</v>
      </c>
      <c r="O9" s="12">
        <f>IF(D9="","",IFERROR(VLOOKUP(D9,'T778 Summary'!$D$5:$E$104,2,FALSE),""))</f>
        <v/>
      </c>
      <c r="P9" s="12">
        <f>IF(A9="","",IFERROR(IF(OR(R9="No",N9&lt;=0),0,MIN(N9,O9)),0))</f>
        <v/>
      </c>
      <c r="Q9" s="4" t="inlineStr">
        <is>
          <t>Credit Card</t>
        </is>
      </c>
      <c r="R9" s="4" t="inlineStr">
        <is>
          <t>Yes</t>
        </is>
      </c>
      <c r="S9" s="6" t="inlineStr">
        <is>
          <t>Day camp registration</t>
        </is>
      </c>
      <c r="T9" s="13">
        <f>IF(A9="","",IFERROR(VLOOKUP(L9,'T778 Summary'!$J$15:$K$20,2,FALSE),""))</f>
        <v/>
      </c>
    </row>
    <row r="10">
      <c r="A10" s="4" t="inlineStr">
        <is>
          <t>CCE-2026-007</t>
        </is>
      </c>
      <c r="B10" s="5" t="n">
        <v>46209</v>
      </c>
      <c r="C10" s="6" t="inlineStr">
        <is>
          <t>Charlotte Brown</t>
        </is>
      </c>
      <c r="D10" s="6" t="inlineStr">
        <is>
          <t>Ethan Brown</t>
        </is>
      </c>
      <c r="E10" s="5" t="n">
        <v>44681</v>
      </c>
      <c r="F10" s="7">
        <f>IF(E10="","",IFERROR(DATEDIF(E10,DATE(2026,12,31),"Y"),""))</f>
        <v/>
      </c>
      <c r="G10" s="4" t="inlineStr">
        <is>
          <t>Child</t>
        </is>
      </c>
      <c r="H10" s="6" t="inlineStr">
        <is>
          <t>Prairie Star Child Care</t>
        </is>
      </c>
      <c r="I10" s="4" t="inlineStr">
        <is>
          <t>Winnipeg</t>
        </is>
      </c>
      <c r="J10" s="4" t="inlineStr">
        <is>
          <t>MB</t>
        </is>
      </c>
      <c r="K10" s="6" t="inlineStr"/>
      <c r="L10" s="4" t="inlineStr">
        <is>
          <t>Babysitting</t>
        </is>
      </c>
      <c r="M10" s="4" t="inlineStr">
        <is>
          <t>PSC-0706</t>
        </is>
      </c>
      <c r="N10" s="8" t="n">
        <v>350</v>
      </c>
      <c r="O10" s="9">
        <f>IF(D10="","",IFERROR(VLOOKUP(D10,'T778 Summary'!$D$5:$E$104,2,FALSE),""))</f>
        <v/>
      </c>
      <c r="P10" s="9">
        <f>IF(A10="","",IFERROR(IF(OR(R10="No",N10&lt;=0),0,MIN(N10,O10)),0))</f>
        <v/>
      </c>
      <c r="Q10" s="4" t="inlineStr">
        <is>
          <t>Cash</t>
        </is>
      </c>
      <c r="R10" s="4" t="inlineStr">
        <is>
          <t>No</t>
        </is>
      </c>
      <c r="S10" s="6" t="inlineStr">
        <is>
          <t>Provider information still required</t>
        </is>
      </c>
      <c r="T10" s="10">
        <f>IF(A10="","",IFERROR(VLOOKUP(L10,'T778 Summary'!$J$15:$K$20,2,FALSE),""))</f>
        <v/>
      </c>
    </row>
    <row r="11">
      <c r="A11" s="4" t="inlineStr">
        <is>
          <t>CCE-2026-008</t>
        </is>
      </c>
      <c r="B11" s="5" t="n">
        <v>46226</v>
      </c>
      <c r="C11" s="6" t="inlineStr">
        <is>
          <t>Ava MacDonald</t>
        </is>
      </c>
      <c r="D11" s="6" t="inlineStr">
        <is>
          <t>Charlotte MacDonald</t>
        </is>
      </c>
      <c r="E11" s="5" t="n">
        <v>44182</v>
      </c>
      <c r="F11" s="11">
        <f>IF(E11="","",IFERROR(DATEDIF(E11,DATE(2026,12,31),"Y"),""))</f>
        <v/>
      </c>
      <c r="G11" s="4" t="inlineStr">
        <is>
          <t>Child</t>
        </is>
      </c>
      <c r="H11" s="6" t="inlineStr">
        <is>
          <t>Harbourview Daycare Society</t>
        </is>
      </c>
      <c r="I11" s="4" t="inlineStr">
        <is>
          <t>Halifax</t>
        </is>
      </c>
      <c r="J11" s="4" t="inlineStr">
        <is>
          <t>NS</t>
        </is>
      </c>
      <c r="K11" s="6" t="inlineStr">
        <is>
          <t>789123456RT0001</t>
        </is>
      </c>
      <c r="L11" s="4" t="inlineStr">
        <is>
          <t>Daycare</t>
        </is>
      </c>
      <c r="M11" s="4" t="inlineStr">
        <is>
          <t>HDS-0723</t>
        </is>
      </c>
      <c r="N11" s="8" t="n">
        <v>1425</v>
      </c>
      <c r="O11" s="12">
        <f>IF(D11="","",IFERROR(VLOOKUP(D11,'T778 Summary'!$D$5:$E$104,2,FALSE),""))</f>
        <v/>
      </c>
      <c r="P11" s="12">
        <f>IF(A11="","",IFERROR(IF(OR(R11="No",N11&lt;=0),0,MIN(N11,O11)),0))</f>
        <v/>
      </c>
      <c r="Q11" s="4" t="inlineStr">
        <is>
          <t>E-transfer</t>
        </is>
      </c>
      <c r="R11" s="4" t="inlineStr">
        <is>
          <t>Yes</t>
        </is>
      </c>
      <c r="S11" s="6" t="inlineStr">
        <is>
          <t>Licensed daycare payment</t>
        </is>
      </c>
      <c r="T11" s="13">
        <f>IF(A11="","",IFERROR(VLOOKUP(L11,'T778 Summary'!$J$15:$K$20,2,FALSE),""))</f>
        <v/>
      </c>
    </row>
    <row r="12">
      <c r="A12" s="4" t="inlineStr">
        <is>
          <t>CCE-2026-009</t>
        </is>
      </c>
      <c r="B12" s="5" t="n">
        <v>46248</v>
      </c>
      <c r="C12" s="6" t="inlineStr">
        <is>
          <t>Liam Gagnon</t>
        </is>
      </c>
      <c r="D12" s="6" t="inlineStr">
        <is>
          <t>Ava Gagnon</t>
        </is>
      </c>
      <c r="E12" s="5" t="n">
        <v>44327</v>
      </c>
      <c r="F12" s="7">
        <f>IF(E12="","",IFERROR(DATEDIF(E12,DATE(2026,12,31),"Y"),""))</f>
        <v/>
      </c>
      <c r="G12" s="4" t="inlineStr">
        <is>
          <t>Child</t>
        </is>
      </c>
      <c r="H12" s="6" t="inlineStr">
        <is>
          <t>Camp de la Citadelle</t>
        </is>
      </c>
      <c r="I12" s="4" t="inlineStr">
        <is>
          <t>Quebec City</t>
        </is>
      </c>
      <c r="J12" s="4" t="inlineStr">
        <is>
          <t>QC</t>
        </is>
      </c>
      <c r="K12" s="6" t="inlineStr">
        <is>
          <t>891234567RT0001</t>
        </is>
      </c>
      <c r="L12" s="4" t="inlineStr">
        <is>
          <t>Camp</t>
        </is>
      </c>
      <c r="M12" s="4" t="inlineStr">
        <is>
          <t>CDC-0814</t>
        </is>
      </c>
      <c r="N12" s="8" t="n">
        <v>2400</v>
      </c>
      <c r="O12" s="9">
        <f>IF(D12="","",IFERROR(VLOOKUP(D12,'T778 Summary'!$D$5:$E$104,2,FALSE),""))</f>
        <v/>
      </c>
      <c r="P12" s="9">
        <f>IF(A12="","",IFERROR(IF(OR(R12="No",N12&lt;=0),0,MIN(N12,O12)),0))</f>
        <v/>
      </c>
      <c r="Q12" s="4" t="inlineStr">
        <is>
          <t>Credit Card</t>
        </is>
      </c>
      <c r="R12" s="4" t="inlineStr">
        <is>
          <t>Yes</t>
        </is>
      </c>
      <c r="S12" s="6" t="inlineStr">
        <is>
          <t>Summer day camp payment</t>
        </is>
      </c>
      <c r="T12" s="10">
        <f>IF(A12="","",IFERROR(VLOOKUP(L12,'T778 Summary'!$J$15:$K$20,2,FALSE),""))</f>
        <v/>
      </c>
    </row>
    <row r="13">
      <c r="A13" s="4" t="n"/>
      <c r="B13" s="5" t="n"/>
      <c r="C13" s="6" t="n"/>
      <c r="D13" s="6" t="n"/>
      <c r="E13" s="5" t="n"/>
      <c r="F13" s="11">
        <f>IF(E13="","",IFERROR(DATEDIF(E13,DATE(2026,12,31),"Y"),""))</f>
        <v/>
      </c>
      <c r="G13" s="4" t="n"/>
      <c r="H13" s="6" t="n"/>
      <c r="I13" s="4" t="n"/>
      <c r="J13" s="4" t="n"/>
      <c r="K13" s="6" t="n"/>
      <c r="L13" s="4" t="n"/>
      <c r="M13" s="4" t="n"/>
      <c r="N13" s="8" t="n"/>
      <c r="O13" s="12">
        <f>IF(D13="","",IFERROR(VLOOKUP(D13,'T778 Summary'!$D$5:$E$104,2,FALSE),""))</f>
        <v/>
      </c>
      <c r="P13" s="12">
        <f>IF(A13="","",IFERROR(IF(OR(R13="No",N13&lt;=0),0,MIN(N13,O13)),0))</f>
        <v/>
      </c>
      <c r="Q13" s="4" t="n"/>
      <c r="R13" s="4" t="n"/>
      <c r="S13" s="6" t="n"/>
      <c r="T13" s="13">
        <f>IF(A13="","",IFERROR(VLOOKUP(L13,'T778 Summary'!$J$15:$K$20,2,FALSE),""))</f>
        <v/>
      </c>
    </row>
    <row r="14">
      <c r="A14" s="4" t="n"/>
      <c r="B14" s="5" t="n"/>
      <c r="C14" s="6" t="n"/>
      <c r="D14" s="6" t="n"/>
      <c r="E14" s="5" t="n"/>
      <c r="F14" s="7">
        <f>IF(E14="","",IFERROR(DATEDIF(E14,DATE(2026,12,31),"Y"),""))</f>
        <v/>
      </c>
      <c r="G14" s="4" t="n"/>
      <c r="H14" s="6" t="n"/>
      <c r="I14" s="4" t="n"/>
      <c r="J14" s="4" t="n"/>
      <c r="K14" s="6" t="n"/>
      <c r="L14" s="4" t="n"/>
      <c r="M14" s="4" t="n"/>
      <c r="N14" s="8" t="n"/>
      <c r="O14" s="9">
        <f>IF(D14="","",IFERROR(VLOOKUP(D14,'T778 Summary'!$D$5:$E$104,2,FALSE),""))</f>
        <v/>
      </c>
      <c r="P14" s="9">
        <f>IF(A14="","",IFERROR(IF(OR(R14="No",N14&lt;=0),0,MIN(N14,O14)),0))</f>
        <v/>
      </c>
      <c r="Q14" s="4" t="n"/>
      <c r="R14" s="4" t="n"/>
      <c r="S14" s="6" t="n"/>
      <c r="T14" s="10">
        <f>IF(A14="","",IFERROR(VLOOKUP(L14,'T778 Summary'!$J$15:$K$20,2,FALSE),""))</f>
        <v/>
      </c>
    </row>
    <row r="15">
      <c r="A15" s="4" t="n"/>
      <c r="B15" s="5" t="n"/>
      <c r="C15" s="6" t="n"/>
      <c r="D15" s="6" t="n"/>
      <c r="E15" s="5" t="n"/>
      <c r="F15" s="11">
        <f>IF(E15="","",IFERROR(DATEDIF(E15,DATE(2026,12,31),"Y"),""))</f>
        <v/>
      </c>
      <c r="G15" s="4" t="n"/>
      <c r="H15" s="6" t="n"/>
      <c r="I15" s="4" t="n"/>
      <c r="J15" s="4" t="n"/>
      <c r="K15" s="6" t="n"/>
      <c r="L15" s="4" t="n"/>
      <c r="M15" s="4" t="n"/>
      <c r="N15" s="8" t="n"/>
      <c r="O15" s="12">
        <f>IF(D15="","",IFERROR(VLOOKUP(D15,'T778 Summary'!$D$5:$E$104,2,FALSE),""))</f>
        <v/>
      </c>
      <c r="P15" s="12">
        <f>IF(A15="","",IFERROR(IF(OR(R15="No",N15&lt;=0),0,MIN(N15,O15)),0))</f>
        <v/>
      </c>
      <c r="Q15" s="4" t="n"/>
      <c r="R15" s="4" t="n"/>
      <c r="S15" s="6" t="n"/>
      <c r="T15" s="13">
        <f>IF(A15="","",IFERROR(VLOOKUP(L15,'T778 Summary'!$J$15:$K$20,2,FALSE),""))</f>
        <v/>
      </c>
    </row>
    <row r="16">
      <c r="A16" s="4" t="n"/>
      <c r="B16" s="5" t="n"/>
      <c r="C16" s="6" t="n"/>
      <c r="D16" s="6" t="n"/>
      <c r="E16" s="5" t="n"/>
      <c r="F16" s="7">
        <f>IF(E16="","",IFERROR(DATEDIF(E16,DATE(2026,12,31),"Y"),""))</f>
        <v/>
      </c>
      <c r="G16" s="4" t="n"/>
      <c r="H16" s="6" t="n"/>
      <c r="I16" s="4" t="n"/>
      <c r="J16" s="4" t="n"/>
      <c r="K16" s="6" t="n"/>
      <c r="L16" s="4" t="n"/>
      <c r="M16" s="4" t="n"/>
      <c r="N16" s="8" t="n"/>
      <c r="O16" s="9">
        <f>IF(D16="","",IFERROR(VLOOKUP(D16,'T778 Summary'!$D$5:$E$104,2,FALSE),""))</f>
        <v/>
      </c>
      <c r="P16" s="9">
        <f>IF(A16="","",IFERROR(IF(OR(R16="No",N16&lt;=0),0,MIN(N16,O16)),0))</f>
        <v/>
      </c>
      <c r="Q16" s="4" t="n"/>
      <c r="R16" s="4" t="n"/>
      <c r="S16" s="6" t="n"/>
      <c r="T16" s="10">
        <f>IF(A16="","",IFERROR(VLOOKUP(L16,'T778 Summary'!$J$15:$K$20,2,FALSE),""))</f>
        <v/>
      </c>
    </row>
    <row r="17">
      <c r="A17" s="4" t="n"/>
      <c r="B17" s="5" t="n"/>
      <c r="C17" s="6" t="n"/>
      <c r="D17" s="6" t="n"/>
      <c r="E17" s="5" t="n"/>
      <c r="F17" s="11">
        <f>IF(E17="","",IFERROR(DATEDIF(E17,DATE(2026,12,31),"Y"),""))</f>
        <v/>
      </c>
      <c r="G17" s="4" t="n"/>
      <c r="H17" s="6" t="n"/>
      <c r="I17" s="4" t="n"/>
      <c r="J17" s="4" t="n"/>
      <c r="K17" s="6" t="n"/>
      <c r="L17" s="4" t="n"/>
      <c r="M17" s="4" t="n"/>
      <c r="N17" s="8" t="n"/>
      <c r="O17" s="12">
        <f>IF(D17="","",IFERROR(VLOOKUP(D17,'T778 Summary'!$D$5:$E$104,2,FALSE),""))</f>
        <v/>
      </c>
      <c r="P17" s="12">
        <f>IF(A17="","",IFERROR(IF(OR(R17="No",N17&lt;=0),0,MIN(N17,O17)),0))</f>
        <v/>
      </c>
      <c r="Q17" s="4" t="n"/>
      <c r="R17" s="4" t="n"/>
      <c r="S17" s="6" t="n"/>
      <c r="T17" s="13">
        <f>IF(A17="","",IFERROR(VLOOKUP(L17,'T778 Summary'!$J$15:$K$20,2,FALSE),""))</f>
        <v/>
      </c>
    </row>
    <row r="18">
      <c r="A18" s="4" t="n"/>
      <c r="B18" s="5" t="n"/>
      <c r="C18" s="6" t="n"/>
      <c r="D18" s="6" t="n"/>
      <c r="E18" s="5" t="n"/>
      <c r="F18" s="7">
        <f>IF(E18="","",IFERROR(DATEDIF(E18,DATE(2026,12,31),"Y"),""))</f>
        <v/>
      </c>
      <c r="G18" s="4" t="n"/>
      <c r="H18" s="6" t="n"/>
      <c r="I18" s="4" t="n"/>
      <c r="J18" s="4" t="n"/>
      <c r="K18" s="6" t="n"/>
      <c r="L18" s="4" t="n"/>
      <c r="M18" s="4" t="n"/>
      <c r="N18" s="8" t="n"/>
      <c r="O18" s="9">
        <f>IF(D18="","",IFERROR(VLOOKUP(D18,'T778 Summary'!$D$5:$E$104,2,FALSE),""))</f>
        <v/>
      </c>
      <c r="P18" s="9">
        <f>IF(A18="","",IFERROR(IF(OR(R18="No",N18&lt;=0),0,MIN(N18,O18)),0))</f>
        <v/>
      </c>
      <c r="Q18" s="4" t="n"/>
      <c r="R18" s="4" t="n"/>
      <c r="S18" s="6" t="n"/>
      <c r="T18" s="10">
        <f>IF(A18="","",IFERROR(VLOOKUP(L18,'T778 Summary'!$J$15:$K$20,2,FALSE),""))</f>
        <v/>
      </c>
    </row>
    <row r="19">
      <c r="A19" s="4" t="n"/>
      <c r="B19" s="5" t="n"/>
      <c r="C19" s="6" t="n"/>
      <c r="D19" s="6" t="n"/>
      <c r="E19" s="5" t="n"/>
      <c r="F19" s="11">
        <f>IF(E19="","",IFERROR(DATEDIF(E19,DATE(2026,12,31),"Y"),""))</f>
        <v/>
      </c>
      <c r="G19" s="4" t="n"/>
      <c r="H19" s="6" t="n"/>
      <c r="I19" s="4" t="n"/>
      <c r="J19" s="4" t="n"/>
      <c r="K19" s="6" t="n"/>
      <c r="L19" s="4" t="n"/>
      <c r="M19" s="4" t="n"/>
      <c r="N19" s="8" t="n"/>
      <c r="O19" s="12">
        <f>IF(D19="","",IFERROR(VLOOKUP(D19,'T778 Summary'!$D$5:$E$104,2,FALSE),""))</f>
        <v/>
      </c>
      <c r="P19" s="12">
        <f>IF(A19="","",IFERROR(IF(OR(R19="No",N19&lt;=0),0,MIN(N19,O19)),0))</f>
        <v/>
      </c>
      <c r="Q19" s="4" t="n"/>
      <c r="R19" s="4" t="n"/>
      <c r="S19" s="6" t="n"/>
      <c r="T19" s="13">
        <f>IF(A19="","",IFERROR(VLOOKUP(L19,'T778 Summary'!$J$15:$K$20,2,FALSE),""))</f>
        <v/>
      </c>
    </row>
    <row r="20">
      <c r="A20" s="4" t="n"/>
      <c r="B20" s="5" t="n"/>
      <c r="C20" s="6" t="n"/>
      <c r="D20" s="6" t="n"/>
      <c r="E20" s="5" t="n"/>
      <c r="F20" s="7">
        <f>IF(E20="","",IFERROR(DATEDIF(E20,DATE(2026,12,31),"Y"),""))</f>
        <v/>
      </c>
      <c r="G20" s="4" t="n"/>
      <c r="H20" s="6" t="n"/>
      <c r="I20" s="4" t="n"/>
      <c r="J20" s="4" t="n"/>
      <c r="K20" s="6" t="n"/>
      <c r="L20" s="4" t="n"/>
      <c r="M20" s="4" t="n"/>
      <c r="N20" s="8" t="n"/>
      <c r="O20" s="9">
        <f>IF(D20="","",IFERROR(VLOOKUP(D20,'T778 Summary'!$D$5:$E$104,2,FALSE),""))</f>
        <v/>
      </c>
      <c r="P20" s="9">
        <f>IF(A20="","",IFERROR(IF(OR(R20="No",N20&lt;=0),0,MIN(N20,O20)),0))</f>
        <v/>
      </c>
      <c r="Q20" s="4" t="n"/>
      <c r="R20" s="4" t="n"/>
      <c r="S20" s="6" t="n"/>
      <c r="T20" s="10">
        <f>IF(A20="","",IFERROR(VLOOKUP(L20,'T778 Summary'!$J$15:$K$20,2,FALSE),""))</f>
        <v/>
      </c>
    </row>
    <row r="21">
      <c r="A21" s="4" t="n"/>
      <c r="B21" s="5" t="n"/>
      <c r="C21" s="6" t="n"/>
      <c r="D21" s="6" t="n"/>
      <c r="E21" s="5" t="n"/>
      <c r="F21" s="11">
        <f>IF(E21="","",IFERROR(DATEDIF(E21,DATE(2026,12,31),"Y"),""))</f>
        <v/>
      </c>
      <c r="G21" s="4" t="n"/>
      <c r="H21" s="6" t="n"/>
      <c r="I21" s="4" t="n"/>
      <c r="J21" s="4" t="n"/>
      <c r="K21" s="6" t="n"/>
      <c r="L21" s="4" t="n"/>
      <c r="M21" s="4" t="n"/>
      <c r="N21" s="8" t="n"/>
      <c r="O21" s="12">
        <f>IF(D21="","",IFERROR(VLOOKUP(D21,'T778 Summary'!$D$5:$E$104,2,FALSE),""))</f>
        <v/>
      </c>
      <c r="P21" s="12">
        <f>IF(A21="","",IFERROR(IF(OR(R21="No",N21&lt;=0),0,MIN(N21,O21)),0))</f>
        <v/>
      </c>
      <c r="Q21" s="4" t="n"/>
      <c r="R21" s="4" t="n"/>
      <c r="S21" s="6" t="n"/>
      <c r="T21" s="13">
        <f>IF(A21="","",IFERROR(VLOOKUP(L21,'T778 Summary'!$J$15:$K$20,2,FALSE),""))</f>
        <v/>
      </c>
    </row>
    <row r="22">
      <c r="A22" s="4" t="n"/>
      <c r="B22" s="5" t="n"/>
      <c r="C22" s="6" t="n"/>
      <c r="D22" s="6" t="n"/>
      <c r="E22" s="5" t="n"/>
      <c r="F22" s="7">
        <f>IF(E22="","",IFERROR(DATEDIF(E22,DATE(2026,12,31),"Y"),""))</f>
        <v/>
      </c>
      <c r="G22" s="4" t="n"/>
      <c r="H22" s="6" t="n"/>
      <c r="I22" s="4" t="n"/>
      <c r="J22" s="4" t="n"/>
      <c r="K22" s="6" t="n"/>
      <c r="L22" s="4" t="n"/>
      <c r="M22" s="4" t="n"/>
      <c r="N22" s="8" t="n"/>
      <c r="O22" s="9">
        <f>IF(D22="","",IFERROR(VLOOKUP(D22,'T778 Summary'!$D$5:$E$104,2,FALSE),""))</f>
        <v/>
      </c>
      <c r="P22" s="9">
        <f>IF(A22="","",IFERROR(IF(OR(R22="No",N22&lt;=0),0,MIN(N22,O22)),0))</f>
        <v/>
      </c>
      <c r="Q22" s="4" t="n"/>
      <c r="R22" s="4" t="n"/>
      <c r="S22" s="6" t="n"/>
      <c r="T22" s="10">
        <f>IF(A22="","",IFERROR(VLOOKUP(L22,'T778 Summary'!$J$15:$K$20,2,FALSE),""))</f>
        <v/>
      </c>
    </row>
    <row r="23">
      <c r="A23" s="4" t="n"/>
      <c r="B23" s="5" t="n"/>
      <c r="C23" s="6" t="n"/>
      <c r="D23" s="6" t="n"/>
      <c r="E23" s="5" t="n"/>
      <c r="F23" s="11">
        <f>IF(E23="","",IFERROR(DATEDIF(E23,DATE(2026,12,31),"Y"),""))</f>
        <v/>
      </c>
      <c r="G23" s="4" t="n"/>
      <c r="H23" s="6" t="n"/>
      <c r="I23" s="4" t="n"/>
      <c r="J23" s="4" t="n"/>
      <c r="K23" s="6" t="n"/>
      <c r="L23" s="4" t="n"/>
      <c r="M23" s="4" t="n"/>
      <c r="N23" s="8" t="n"/>
      <c r="O23" s="12">
        <f>IF(D23="","",IFERROR(VLOOKUP(D23,'T778 Summary'!$D$5:$E$104,2,FALSE),""))</f>
        <v/>
      </c>
      <c r="P23" s="12">
        <f>IF(A23="","",IFERROR(IF(OR(R23="No",N23&lt;=0),0,MIN(N23,O23)),0))</f>
        <v/>
      </c>
      <c r="Q23" s="4" t="n"/>
      <c r="R23" s="4" t="n"/>
      <c r="S23" s="6" t="n"/>
      <c r="T23" s="13">
        <f>IF(A23="","",IFERROR(VLOOKUP(L23,'T778 Summary'!$J$15:$K$20,2,FALSE),""))</f>
        <v/>
      </c>
    </row>
    <row r="24">
      <c r="A24" s="4" t="n"/>
      <c r="B24" s="5" t="n"/>
      <c r="C24" s="6" t="n"/>
      <c r="D24" s="6" t="n"/>
      <c r="E24" s="5" t="n"/>
      <c r="F24" s="7">
        <f>IF(E24="","",IFERROR(DATEDIF(E24,DATE(2026,12,31),"Y"),""))</f>
        <v/>
      </c>
      <c r="G24" s="4" t="n"/>
      <c r="H24" s="6" t="n"/>
      <c r="I24" s="4" t="n"/>
      <c r="J24" s="4" t="n"/>
      <c r="K24" s="6" t="n"/>
      <c r="L24" s="4" t="n"/>
      <c r="M24" s="4" t="n"/>
      <c r="N24" s="8" t="n"/>
      <c r="O24" s="9">
        <f>IF(D24="","",IFERROR(VLOOKUP(D24,'T778 Summary'!$D$5:$E$104,2,FALSE),""))</f>
        <v/>
      </c>
      <c r="P24" s="9">
        <f>IF(A24="","",IFERROR(IF(OR(R24="No",N24&lt;=0),0,MIN(N24,O24)),0))</f>
        <v/>
      </c>
      <c r="Q24" s="4" t="n"/>
      <c r="R24" s="4" t="n"/>
      <c r="S24" s="6" t="n"/>
      <c r="T24" s="10">
        <f>IF(A24="","",IFERROR(VLOOKUP(L24,'T778 Summary'!$J$15:$K$20,2,FALSE),""))</f>
        <v/>
      </c>
    </row>
    <row r="25">
      <c r="A25" s="4" t="n"/>
      <c r="B25" s="5" t="n"/>
      <c r="C25" s="6" t="n"/>
      <c r="D25" s="6" t="n"/>
      <c r="E25" s="5" t="n"/>
      <c r="F25" s="11">
        <f>IF(E25="","",IFERROR(DATEDIF(E25,DATE(2026,12,31),"Y"),""))</f>
        <v/>
      </c>
      <c r="G25" s="4" t="n"/>
      <c r="H25" s="6" t="n"/>
      <c r="I25" s="4" t="n"/>
      <c r="J25" s="4" t="n"/>
      <c r="K25" s="6" t="n"/>
      <c r="L25" s="4" t="n"/>
      <c r="M25" s="4" t="n"/>
      <c r="N25" s="8" t="n"/>
      <c r="O25" s="12">
        <f>IF(D25="","",IFERROR(VLOOKUP(D25,'T778 Summary'!$D$5:$E$104,2,FALSE),""))</f>
        <v/>
      </c>
      <c r="P25" s="12">
        <f>IF(A25="","",IFERROR(IF(OR(R25="No",N25&lt;=0),0,MIN(N25,O25)),0))</f>
        <v/>
      </c>
      <c r="Q25" s="4" t="n"/>
      <c r="R25" s="4" t="n"/>
      <c r="S25" s="6" t="n"/>
      <c r="T25" s="13">
        <f>IF(A25="","",IFERROR(VLOOKUP(L25,'T778 Summary'!$J$15:$K$20,2,FALSE),""))</f>
        <v/>
      </c>
    </row>
    <row r="26">
      <c r="A26" s="4" t="n"/>
      <c r="B26" s="5" t="n"/>
      <c r="C26" s="6" t="n"/>
      <c r="D26" s="6" t="n"/>
      <c r="E26" s="5" t="n"/>
      <c r="F26" s="7">
        <f>IF(E26="","",IFERROR(DATEDIF(E26,DATE(2026,12,31),"Y"),""))</f>
        <v/>
      </c>
      <c r="G26" s="4" t="n"/>
      <c r="H26" s="6" t="n"/>
      <c r="I26" s="4" t="n"/>
      <c r="J26" s="4" t="n"/>
      <c r="K26" s="6" t="n"/>
      <c r="L26" s="4" t="n"/>
      <c r="M26" s="4" t="n"/>
      <c r="N26" s="8" t="n"/>
      <c r="O26" s="9">
        <f>IF(D26="","",IFERROR(VLOOKUP(D26,'T778 Summary'!$D$5:$E$104,2,FALSE),""))</f>
        <v/>
      </c>
      <c r="P26" s="9">
        <f>IF(A26="","",IFERROR(IF(OR(R26="No",N26&lt;=0),0,MIN(N26,O26)),0))</f>
        <v/>
      </c>
      <c r="Q26" s="4" t="n"/>
      <c r="R26" s="4" t="n"/>
      <c r="S26" s="6" t="n"/>
      <c r="T26" s="10">
        <f>IF(A26="","",IFERROR(VLOOKUP(L26,'T778 Summary'!$J$15:$K$20,2,FALSE),""))</f>
        <v/>
      </c>
    </row>
    <row r="27">
      <c r="A27" s="4" t="n"/>
      <c r="B27" s="5" t="n"/>
      <c r="C27" s="6" t="n"/>
      <c r="D27" s="6" t="n"/>
      <c r="E27" s="5" t="n"/>
      <c r="F27" s="11">
        <f>IF(E27="","",IFERROR(DATEDIF(E27,DATE(2026,12,31),"Y"),""))</f>
        <v/>
      </c>
      <c r="G27" s="4" t="n"/>
      <c r="H27" s="6" t="n"/>
      <c r="I27" s="4" t="n"/>
      <c r="J27" s="4" t="n"/>
      <c r="K27" s="6" t="n"/>
      <c r="L27" s="4" t="n"/>
      <c r="M27" s="4" t="n"/>
      <c r="N27" s="8" t="n"/>
      <c r="O27" s="12">
        <f>IF(D27="","",IFERROR(VLOOKUP(D27,'T778 Summary'!$D$5:$E$104,2,FALSE),""))</f>
        <v/>
      </c>
      <c r="P27" s="12">
        <f>IF(A27="","",IFERROR(IF(OR(R27="No",N27&lt;=0),0,MIN(N27,O27)),0))</f>
        <v/>
      </c>
      <c r="Q27" s="4" t="n"/>
      <c r="R27" s="4" t="n"/>
      <c r="S27" s="6" t="n"/>
      <c r="T27" s="13">
        <f>IF(A27="","",IFERROR(VLOOKUP(L27,'T778 Summary'!$J$15:$K$20,2,FALSE),""))</f>
        <v/>
      </c>
    </row>
    <row r="28">
      <c r="A28" s="4" t="n"/>
      <c r="B28" s="5" t="n"/>
      <c r="C28" s="6" t="n"/>
      <c r="D28" s="6" t="n"/>
      <c r="E28" s="5" t="n"/>
      <c r="F28" s="7">
        <f>IF(E28="","",IFERROR(DATEDIF(E28,DATE(2026,12,31),"Y"),""))</f>
        <v/>
      </c>
      <c r="G28" s="4" t="n"/>
      <c r="H28" s="6" t="n"/>
      <c r="I28" s="4" t="n"/>
      <c r="J28" s="4" t="n"/>
      <c r="K28" s="6" t="n"/>
      <c r="L28" s="4" t="n"/>
      <c r="M28" s="4" t="n"/>
      <c r="N28" s="8" t="n"/>
      <c r="O28" s="9">
        <f>IF(D28="","",IFERROR(VLOOKUP(D28,'T778 Summary'!$D$5:$E$104,2,FALSE),""))</f>
        <v/>
      </c>
      <c r="P28" s="9">
        <f>IF(A28="","",IFERROR(IF(OR(R28="No",N28&lt;=0),0,MIN(N28,O28)),0))</f>
        <v/>
      </c>
      <c r="Q28" s="4" t="n"/>
      <c r="R28" s="4" t="n"/>
      <c r="S28" s="6" t="n"/>
      <c r="T28" s="10">
        <f>IF(A28="","",IFERROR(VLOOKUP(L28,'T778 Summary'!$J$15:$K$20,2,FALSE),""))</f>
        <v/>
      </c>
    </row>
    <row r="29">
      <c r="A29" s="4" t="n"/>
      <c r="B29" s="5" t="n"/>
      <c r="C29" s="6" t="n"/>
      <c r="D29" s="6" t="n"/>
      <c r="E29" s="5" t="n"/>
      <c r="F29" s="11">
        <f>IF(E29="","",IFERROR(DATEDIF(E29,DATE(2026,12,31),"Y"),""))</f>
        <v/>
      </c>
      <c r="G29" s="4" t="n"/>
      <c r="H29" s="6" t="n"/>
      <c r="I29" s="4" t="n"/>
      <c r="J29" s="4" t="n"/>
      <c r="K29" s="6" t="n"/>
      <c r="L29" s="4" t="n"/>
      <c r="M29" s="4" t="n"/>
      <c r="N29" s="8" t="n"/>
      <c r="O29" s="12">
        <f>IF(D29="","",IFERROR(VLOOKUP(D29,'T778 Summary'!$D$5:$E$104,2,FALSE),""))</f>
        <v/>
      </c>
      <c r="P29" s="12">
        <f>IF(A29="","",IFERROR(IF(OR(R29="No",N29&lt;=0),0,MIN(N29,O29)),0))</f>
        <v/>
      </c>
      <c r="Q29" s="4" t="n"/>
      <c r="R29" s="4" t="n"/>
      <c r="S29" s="6" t="n"/>
      <c r="T29" s="13">
        <f>IF(A29="","",IFERROR(VLOOKUP(L29,'T778 Summary'!$J$15:$K$20,2,FALSE),""))</f>
        <v/>
      </c>
    </row>
    <row r="30">
      <c r="A30" s="4" t="n"/>
      <c r="B30" s="5" t="n"/>
      <c r="C30" s="6" t="n"/>
      <c r="D30" s="6" t="n"/>
      <c r="E30" s="5" t="n"/>
      <c r="F30" s="7">
        <f>IF(E30="","",IFERROR(DATEDIF(E30,DATE(2026,12,31),"Y"),""))</f>
        <v/>
      </c>
      <c r="G30" s="4" t="n"/>
      <c r="H30" s="6" t="n"/>
      <c r="I30" s="4" t="n"/>
      <c r="J30" s="4" t="n"/>
      <c r="K30" s="6" t="n"/>
      <c r="L30" s="4" t="n"/>
      <c r="M30" s="4" t="n"/>
      <c r="N30" s="8" t="n"/>
      <c r="O30" s="9">
        <f>IF(D30="","",IFERROR(VLOOKUP(D30,'T778 Summary'!$D$5:$E$104,2,FALSE),""))</f>
        <v/>
      </c>
      <c r="P30" s="9">
        <f>IF(A30="","",IFERROR(IF(OR(R30="No",N30&lt;=0),0,MIN(N30,O30)),0))</f>
        <v/>
      </c>
      <c r="Q30" s="4" t="n"/>
      <c r="R30" s="4" t="n"/>
      <c r="S30" s="6" t="n"/>
      <c r="T30" s="10">
        <f>IF(A30="","",IFERROR(VLOOKUP(L30,'T778 Summary'!$J$15:$K$20,2,FALSE),""))</f>
        <v/>
      </c>
    </row>
    <row r="31">
      <c r="A31" s="4" t="n"/>
      <c r="B31" s="5" t="n"/>
      <c r="C31" s="6" t="n"/>
      <c r="D31" s="6" t="n"/>
      <c r="E31" s="5" t="n"/>
      <c r="F31" s="11">
        <f>IF(E31="","",IFERROR(DATEDIF(E31,DATE(2026,12,31),"Y"),""))</f>
        <v/>
      </c>
      <c r="G31" s="4" t="n"/>
      <c r="H31" s="6" t="n"/>
      <c r="I31" s="4" t="n"/>
      <c r="J31" s="4" t="n"/>
      <c r="K31" s="6" t="n"/>
      <c r="L31" s="4" t="n"/>
      <c r="M31" s="4" t="n"/>
      <c r="N31" s="8" t="n"/>
      <c r="O31" s="12">
        <f>IF(D31="","",IFERROR(VLOOKUP(D31,'T778 Summary'!$D$5:$E$104,2,FALSE),""))</f>
        <v/>
      </c>
      <c r="P31" s="12">
        <f>IF(A31="","",IFERROR(IF(OR(R31="No",N31&lt;=0),0,MIN(N31,O31)),0))</f>
        <v/>
      </c>
      <c r="Q31" s="4" t="n"/>
      <c r="R31" s="4" t="n"/>
      <c r="S31" s="6" t="n"/>
      <c r="T31" s="13">
        <f>IF(A31="","",IFERROR(VLOOKUP(L31,'T778 Summary'!$J$15:$K$20,2,FALSE),""))</f>
        <v/>
      </c>
    </row>
    <row r="32">
      <c r="A32" s="4" t="n"/>
      <c r="B32" s="5" t="n"/>
      <c r="C32" s="6" t="n"/>
      <c r="D32" s="6" t="n"/>
      <c r="E32" s="5" t="n"/>
      <c r="F32" s="7">
        <f>IF(E32="","",IFERROR(DATEDIF(E32,DATE(2026,12,31),"Y"),""))</f>
        <v/>
      </c>
      <c r="G32" s="4" t="n"/>
      <c r="H32" s="6" t="n"/>
      <c r="I32" s="4" t="n"/>
      <c r="J32" s="4" t="n"/>
      <c r="K32" s="6" t="n"/>
      <c r="L32" s="4" t="n"/>
      <c r="M32" s="4" t="n"/>
      <c r="N32" s="8" t="n"/>
      <c r="O32" s="9">
        <f>IF(D32="","",IFERROR(VLOOKUP(D32,'T778 Summary'!$D$5:$E$104,2,FALSE),""))</f>
        <v/>
      </c>
      <c r="P32" s="9">
        <f>IF(A32="","",IFERROR(IF(OR(R32="No",N32&lt;=0),0,MIN(N32,O32)),0))</f>
        <v/>
      </c>
      <c r="Q32" s="4" t="n"/>
      <c r="R32" s="4" t="n"/>
      <c r="S32" s="6" t="n"/>
      <c r="T32" s="10">
        <f>IF(A32="","",IFERROR(VLOOKUP(L32,'T778 Summary'!$J$15:$K$20,2,FALSE),""))</f>
        <v/>
      </c>
    </row>
    <row r="33">
      <c r="A33" s="4" t="n"/>
      <c r="B33" s="5" t="n"/>
      <c r="C33" s="6" t="n"/>
      <c r="D33" s="6" t="n"/>
      <c r="E33" s="5" t="n"/>
      <c r="F33" s="11">
        <f>IF(E33="","",IFERROR(DATEDIF(E33,DATE(2026,12,31),"Y"),""))</f>
        <v/>
      </c>
      <c r="G33" s="4" t="n"/>
      <c r="H33" s="6" t="n"/>
      <c r="I33" s="4" t="n"/>
      <c r="J33" s="4" t="n"/>
      <c r="K33" s="6" t="n"/>
      <c r="L33" s="4" t="n"/>
      <c r="M33" s="4" t="n"/>
      <c r="N33" s="8" t="n"/>
      <c r="O33" s="12">
        <f>IF(D33="","",IFERROR(VLOOKUP(D33,'T778 Summary'!$D$5:$E$104,2,FALSE),""))</f>
        <v/>
      </c>
      <c r="P33" s="12">
        <f>IF(A33="","",IFERROR(IF(OR(R33="No",N33&lt;=0),0,MIN(N33,O33)),0))</f>
        <v/>
      </c>
      <c r="Q33" s="4" t="n"/>
      <c r="R33" s="4" t="n"/>
      <c r="S33" s="6" t="n"/>
      <c r="T33" s="13">
        <f>IF(A33="","",IFERROR(VLOOKUP(L33,'T778 Summary'!$J$15:$K$20,2,FALSE),""))</f>
        <v/>
      </c>
    </row>
    <row r="34">
      <c r="A34" s="4" t="n"/>
      <c r="B34" s="5" t="n"/>
      <c r="C34" s="6" t="n"/>
      <c r="D34" s="6" t="n"/>
      <c r="E34" s="5" t="n"/>
      <c r="F34" s="7">
        <f>IF(E34="","",IFERROR(DATEDIF(E34,DATE(2026,12,31),"Y"),""))</f>
        <v/>
      </c>
      <c r="G34" s="4" t="n"/>
      <c r="H34" s="6" t="n"/>
      <c r="I34" s="4" t="n"/>
      <c r="J34" s="4" t="n"/>
      <c r="K34" s="6" t="n"/>
      <c r="L34" s="4" t="n"/>
      <c r="M34" s="4" t="n"/>
      <c r="N34" s="8" t="n"/>
      <c r="O34" s="9">
        <f>IF(D34="","",IFERROR(VLOOKUP(D34,'T778 Summary'!$D$5:$E$104,2,FALSE),""))</f>
        <v/>
      </c>
      <c r="P34" s="9">
        <f>IF(A34="","",IFERROR(IF(OR(R34="No",N34&lt;=0),0,MIN(N34,O34)),0))</f>
        <v/>
      </c>
      <c r="Q34" s="4" t="n"/>
      <c r="R34" s="4" t="n"/>
      <c r="S34" s="6" t="n"/>
      <c r="T34" s="10">
        <f>IF(A34="","",IFERROR(VLOOKUP(L34,'T778 Summary'!$J$15:$K$20,2,FALSE),""))</f>
        <v/>
      </c>
    </row>
    <row r="35">
      <c r="A35" s="4" t="n"/>
      <c r="B35" s="5" t="n"/>
      <c r="C35" s="6" t="n"/>
      <c r="D35" s="6" t="n"/>
      <c r="E35" s="5" t="n"/>
      <c r="F35" s="11">
        <f>IF(E35="","",IFERROR(DATEDIF(E35,DATE(2026,12,31),"Y"),""))</f>
        <v/>
      </c>
      <c r="G35" s="4" t="n"/>
      <c r="H35" s="6" t="n"/>
      <c r="I35" s="4" t="n"/>
      <c r="J35" s="4" t="n"/>
      <c r="K35" s="6" t="n"/>
      <c r="L35" s="4" t="n"/>
      <c r="M35" s="4" t="n"/>
      <c r="N35" s="8" t="n"/>
      <c r="O35" s="12">
        <f>IF(D35="","",IFERROR(VLOOKUP(D35,'T778 Summary'!$D$5:$E$104,2,FALSE),""))</f>
        <v/>
      </c>
      <c r="P35" s="12">
        <f>IF(A35="","",IFERROR(IF(OR(R35="No",N35&lt;=0),0,MIN(N35,O35)),0))</f>
        <v/>
      </c>
      <c r="Q35" s="4" t="n"/>
      <c r="R35" s="4" t="n"/>
      <c r="S35" s="6" t="n"/>
      <c r="T35" s="13">
        <f>IF(A35="","",IFERROR(VLOOKUP(L35,'T778 Summary'!$J$15:$K$20,2,FALSE),""))</f>
        <v/>
      </c>
    </row>
    <row r="36">
      <c r="A36" s="4" t="n"/>
      <c r="B36" s="5" t="n"/>
      <c r="C36" s="6" t="n"/>
      <c r="D36" s="6" t="n"/>
      <c r="E36" s="5" t="n"/>
      <c r="F36" s="7">
        <f>IF(E36="","",IFERROR(DATEDIF(E36,DATE(2026,12,31),"Y"),""))</f>
        <v/>
      </c>
      <c r="G36" s="4" t="n"/>
      <c r="H36" s="6" t="n"/>
      <c r="I36" s="4" t="n"/>
      <c r="J36" s="4" t="n"/>
      <c r="K36" s="6" t="n"/>
      <c r="L36" s="4" t="n"/>
      <c r="M36" s="4" t="n"/>
      <c r="N36" s="8" t="n"/>
      <c r="O36" s="9">
        <f>IF(D36="","",IFERROR(VLOOKUP(D36,'T778 Summary'!$D$5:$E$104,2,FALSE),""))</f>
        <v/>
      </c>
      <c r="P36" s="9">
        <f>IF(A36="","",IFERROR(IF(OR(R36="No",N36&lt;=0),0,MIN(N36,O36)),0))</f>
        <v/>
      </c>
      <c r="Q36" s="4" t="n"/>
      <c r="R36" s="4" t="n"/>
      <c r="S36" s="6" t="n"/>
      <c r="T36" s="10">
        <f>IF(A36="","",IFERROR(VLOOKUP(L36,'T778 Summary'!$J$15:$K$20,2,FALSE),""))</f>
        <v/>
      </c>
    </row>
    <row r="37">
      <c r="A37" s="4" t="n"/>
      <c r="B37" s="5" t="n"/>
      <c r="C37" s="6" t="n"/>
      <c r="D37" s="6" t="n"/>
      <c r="E37" s="5" t="n"/>
      <c r="F37" s="11">
        <f>IF(E37="","",IFERROR(DATEDIF(E37,DATE(2026,12,31),"Y"),""))</f>
        <v/>
      </c>
      <c r="G37" s="4" t="n"/>
      <c r="H37" s="6" t="n"/>
      <c r="I37" s="4" t="n"/>
      <c r="J37" s="4" t="n"/>
      <c r="K37" s="6" t="n"/>
      <c r="L37" s="4" t="n"/>
      <c r="M37" s="4" t="n"/>
      <c r="N37" s="8" t="n"/>
      <c r="O37" s="12">
        <f>IF(D37="","",IFERROR(VLOOKUP(D37,'T778 Summary'!$D$5:$E$104,2,FALSE),""))</f>
        <v/>
      </c>
      <c r="P37" s="12">
        <f>IF(A37="","",IFERROR(IF(OR(R37="No",N37&lt;=0),0,MIN(N37,O37)),0))</f>
        <v/>
      </c>
      <c r="Q37" s="4" t="n"/>
      <c r="R37" s="4" t="n"/>
      <c r="S37" s="6" t="n"/>
      <c r="T37" s="13">
        <f>IF(A37="","",IFERROR(VLOOKUP(L37,'T778 Summary'!$J$15:$K$20,2,FALSE),""))</f>
        <v/>
      </c>
    </row>
    <row r="38">
      <c r="A38" s="4" t="n"/>
      <c r="B38" s="5" t="n"/>
      <c r="C38" s="6" t="n"/>
      <c r="D38" s="6" t="n"/>
      <c r="E38" s="5" t="n"/>
      <c r="F38" s="7">
        <f>IF(E38="","",IFERROR(DATEDIF(E38,DATE(2026,12,31),"Y"),""))</f>
        <v/>
      </c>
      <c r="G38" s="4" t="n"/>
      <c r="H38" s="6" t="n"/>
      <c r="I38" s="4" t="n"/>
      <c r="J38" s="4" t="n"/>
      <c r="K38" s="6" t="n"/>
      <c r="L38" s="4" t="n"/>
      <c r="M38" s="4" t="n"/>
      <c r="N38" s="8" t="n"/>
      <c r="O38" s="9">
        <f>IF(D38="","",IFERROR(VLOOKUP(D38,'T778 Summary'!$D$5:$E$104,2,FALSE),""))</f>
        <v/>
      </c>
      <c r="P38" s="9">
        <f>IF(A38="","",IFERROR(IF(OR(R38="No",N38&lt;=0),0,MIN(N38,O38)),0))</f>
        <v/>
      </c>
      <c r="Q38" s="4" t="n"/>
      <c r="R38" s="4" t="n"/>
      <c r="S38" s="6" t="n"/>
      <c r="T38" s="10">
        <f>IF(A38="","",IFERROR(VLOOKUP(L38,'T778 Summary'!$J$15:$K$20,2,FALSE),""))</f>
        <v/>
      </c>
    </row>
    <row r="39">
      <c r="A39" s="4" t="n"/>
      <c r="B39" s="5" t="n"/>
      <c r="C39" s="6" t="n"/>
      <c r="D39" s="6" t="n"/>
      <c r="E39" s="5" t="n"/>
      <c r="F39" s="11">
        <f>IF(E39="","",IFERROR(DATEDIF(E39,DATE(2026,12,31),"Y"),""))</f>
        <v/>
      </c>
      <c r="G39" s="4" t="n"/>
      <c r="H39" s="6" t="n"/>
      <c r="I39" s="4" t="n"/>
      <c r="J39" s="4" t="n"/>
      <c r="K39" s="6" t="n"/>
      <c r="L39" s="4" t="n"/>
      <c r="M39" s="4" t="n"/>
      <c r="N39" s="8" t="n"/>
      <c r="O39" s="12">
        <f>IF(D39="","",IFERROR(VLOOKUP(D39,'T778 Summary'!$D$5:$E$104,2,FALSE),""))</f>
        <v/>
      </c>
      <c r="P39" s="12">
        <f>IF(A39="","",IFERROR(IF(OR(R39="No",N39&lt;=0),0,MIN(N39,O39)),0))</f>
        <v/>
      </c>
      <c r="Q39" s="4" t="n"/>
      <c r="R39" s="4" t="n"/>
      <c r="S39" s="6" t="n"/>
      <c r="T39" s="13">
        <f>IF(A39="","",IFERROR(VLOOKUP(L39,'T778 Summary'!$J$15:$K$20,2,FALSE),""))</f>
        <v/>
      </c>
    </row>
    <row r="40">
      <c r="A40" s="4" t="n"/>
      <c r="B40" s="5" t="n"/>
      <c r="C40" s="6" t="n"/>
      <c r="D40" s="6" t="n"/>
      <c r="E40" s="5" t="n"/>
      <c r="F40" s="7">
        <f>IF(E40="","",IFERROR(DATEDIF(E40,DATE(2026,12,31),"Y"),""))</f>
        <v/>
      </c>
      <c r="G40" s="4" t="n"/>
      <c r="H40" s="6" t="n"/>
      <c r="I40" s="4" t="n"/>
      <c r="J40" s="4" t="n"/>
      <c r="K40" s="6" t="n"/>
      <c r="L40" s="4" t="n"/>
      <c r="M40" s="4" t="n"/>
      <c r="N40" s="8" t="n"/>
      <c r="O40" s="9">
        <f>IF(D40="","",IFERROR(VLOOKUP(D40,'T778 Summary'!$D$5:$E$104,2,FALSE),""))</f>
        <v/>
      </c>
      <c r="P40" s="9">
        <f>IF(A40="","",IFERROR(IF(OR(R40="No",N40&lt;=0),0,MIN(N40,O40)),0))</f>
        <v/>
      </c>
      <c r="Q40" s="4" t="n"/>
      <c r="R40" s="4" t="n"/>
      <c r="S40" s="6" t="n"/>
      <c r="T40" s="10">
        <f>IF(A40="","",IFERROR(VLOOKUP(L40,'T778 Summary'!$J$15:$K$20,2,FALSE),""))</f>
        <v/>
      </c>
    </row>
    <row r="41">
      <c r="A41" s="4" t="n"/>
      <c r="B41" s="5" t="n"/>
      <c r="C41" s="6" t="n"/>
      <c r="D41" s="6" t="n"/>
      <c r="E41" s="5" t="n"/>
      <c r="F41" s="11">
        <f>IF(E41="","",IFERROR(DATEDIF(E41,DATE(2026,12,31),"Y"),""))</f>
        <v/>
      </c>
      <c r="G41" s="4" t="n"/>
      <c r="H41" s="6" t="n"/>
      <c r="I41" s="4" t="n"/>
      <c r="J41" s="4" t="n"/>
      <c r="K41" s="6" t="n"/>
      <c r="L41" s="4" t="n"/>
      <c r="M41" s="4" t="n"/>
      <c r="N41" s="8" t="n"/>
      <c r="O41" s="12">
        <f>IF(D41="","",IFERROR(VLOOKUP(D41,'T778 Summary'!$D$5:$E$104,2,FALSE),""))</f>
        <v/>
      </c>
      <c r="P41" s="12">
        <f>IF(A41="","",IFERROR(IF(OR(R41="No",N41&lt;=0),0,MIN(N41,O41)),0))</f>
        <v/>
      </c>
      <c r="Q41" s="4" t="n"/>
      <c r="R41" s="4" t="n"/>
      <c r="S41" s="6" t="n"/>
      <c r="T41" s="13">
        <f>IF(A41="","",IFERROR(VLOOKUP(L41,'T778 Summary'!$J$15:$K$20,2,FALSE),""))</f>
        <v/>
      </c>
    </row>
    <row r="42">
      <c r="A42" s="4" t="n"/>
      <c r="B42" s="5" t="n"/>
      <c r="C42" s="6" t="n"/>
      <c r="D42" s="6" t="n"/>
      <c r="E42" s="5" t="n"/>
      <c r="F42" s="7">
        <f>IF(E42="","",IFERROR(DATEDIF(E42,DATE(2026,12,31),"Y"),""))</f>
        <v/>
      </c>
      <c r="G42" s="4" t="n"/>
      <c r="H42" s="6" t="n"/>
      <c r="I42" s="4" t="n"/>
      <c r="J42" s="4" t="n"/>
      <c r="K42" s="6" t="n"/>
      <c r="L42" s="4" t="n"/>
      <c r="M42" s="4" t="n"/>
      <c r="N42" s="8" t="n"/>
      <c r="O42" s="9">
        <f>IF(D42="","",IFERROR(VLOOKUP(D42,'T778 Summary'!$D$5:$E$104,2,FALSE),""))</f>
        <v/>
      </c>
      <c r="P42" s="9">
        <f>IF(A42="","",IFERROR(IF(OR(R42="No",N42&lt;=0),0,MIN(N42,O42)),0))</f>
        <v/>
      </c>
      <c r="Q42" s="4" t="n"/>
      <c r="R42" s="4" t="n"/>
      <c r="S42" s="6" t="n"/>
      <c r="T42" s="10">
        <f>IF(A42="","",IFERROR(VLOOKUP(L42,'T778 Summary'!$J$15:$K$20,2,FALSE),""))</f>
        <v/>
      </c>
    </row>
    <row r="43">
      <c r="A43" s="4" t="n"/>
      <c r="B43" s="5" t="n"/>
      <c r="C43" s="6" t="n"/>
      <c r="D43" s="6" t="n"/>
      <c r="E43" s="5" t="n"/>
      <c r="F43" s="11">
        <f>IF(E43="","",IFERROR(DATEDIF(E43,DATE(2026,12,31),"Y"),""))</f>
        <v/>
      </c>
      <c r="G43" s="4" t="n"/>
      <c r="H43" s="6" t="n"/>
      <c r="I43" s="4" t="n"/>
      <c r="J43" s="4" t="n"/>
      <c r="K43" s="6" t="n"/>
      <c r="L43" s="4" t="n"/>
      <c r="M43" s="4" t="n"/>
      <c r="N43" s="8" t="n"/>
      <c r="O43" s="12">
        <f>IF(D43="","",IFERROR(VLOOKUP(D43,'T778 Summary'!$D$5:$E$104,2,FALSE),""))</f>
        <v/>
      </c>
      <c r="P43" s="12">
        <f>IF(A43="","",IFERROR(IF(OR(R43="No",N43&lt;=0),0,MIN(N43,O43)),0))</f>
        <v/>
      </c>
      <c r="Q43" s="4" t="n"/>
      <c r="R43" s="4" t="n"/>
      <c r="S43" s="6" t="n"/>
      <c r="T43" s="13">
        <f>IF(A43="","",IFERROR(VLOOKUP(L43,'T778 Summary'!$J$15:$K$20,2,FALSE),""))</f>
        <v/>
      </c>
    </row>
    <row r="44">
      <c r="A44" s="4" t="n"/>
      <c r="B44" s="5" t="n"/>
      <c r="C44" s="6" t="n"/>
      <c r="D44" s="6" t="n"/>
      <c r="E44" s="5" t="n"/>
      <c r="F44" s="7">
        <f>IF(E44="","",IFERROR(DATEDIF(E44,DATE(2026,12,31),"Y"),""))</f>
        <v/>
      </c>
      <c r="G44" s="4" t="n"/>
      <c r="H44" s="6" t="n"/>
      <c r="I44" s="4" t="n"/>
      <c r="J44" s="4" t="n"/>
      <c r="K44" s="6" t="n"/>
      <c r="L44" s="4" t="n"/>
      <c r="M44" s="4" t="n"/>
      <c r="N44" s="8" t="n"/>
      <c r="O44" s="9">
        <f>IF(D44="","",IFERROR(VLOOKUP(D44,'T778 Summary'!$D$5:$E$104,2,FALSE),""))</f>
        <v/>
      </c>
      <c r="P44" s="9">
        <f>IF(A44="","",IFERROR(IF(OR(R44="No",N44&lt;=0),0,MIN(N44,O44)),0))</f>
        <v/>
      </c>
      <c r="Q44" s="4" t="n"/>
      <c r="R44" s="4" t="n"/>
      <c r="S44" s="6" t="n"/>
      <c r="T44" s="10">
        <f>IF(A44="","",IFERROR(VLOOKUP(L44,'T778 Summary'!$J$15:$K$20,2,FALSE),""))</f>
        <v/>
      </c>
    </row>
    <row r="45">
      <c r="A45" s="4" t="n"/>
      <c r="B45" s="5" t="n"/>
      <c r="C45" s="6" t="n"/>
      <c r="D45" s="6" t="n"/>
      <c r="E45" s="5" t="n"/>
      <c r="F45" s="11">
        <f>IF(E45="","",IFERROR(DATEDIF(E45,DATE(2026,12,31),"Y"),""))</f>
        <v/>
      </c>
      <c r="G45" s="4" t="n"/>
      <c r="H45" s="6" t="n"/>
      <c r="I45" s="4" t="n"/>
      <c r="J45" s="4" t="n"/>
      <c r="K45" s="6" t="n"/>
      <c r="L45" s="4" t="n"/>
      <c r="M45" s="4" t="n"/>
      <c r="N45" s="8" t="n"/>
      <c r="O45" s="12">
        <f>IF(D45="","",IFERROR(VLOOKUP(D45,'T778 Summary'!$D$5:$E$104,2,FALSE),""))</f>
        <v/>
      </c>
      <c r="P45" s="12">
        <f>IF(A45="","",IFERROR(IF(OR(R45="No",N45&lt;=0),0,MIN(N45,O45)),0))</f>
        <v/>
      </c>
      <c r="Q45" s="4" t="n"/>
      <c r="R45" s="4" t="n"/>
      <c r="S45" s="6" t="n"/>
      <c r="T45" s="13">
        <f>IF(A45="","",IFERROR(VLOOKUP(L45,'T778 Summary'!$J$15:$K$20,2,FALSE),""))</f>
        <v/>
      </c>
    </row>
    <row r="46">
      <c r="A46" s="4" t="n"/>
      <c r="B46" s="5" t="n"/>
      <c r="C46" s="6" t="n"/>
      <c r="D46" s="6" t="n"/>
      <c r="E46" s="5" t="n"/>
      <c r="F46" s="7">
        <f>IF(E46="","",IFERROR(DATEDIF(E46,DATE(2026,12,31),"Y"),""))</f>
        <v/>
      </c>
      <c r="G46" s="4" t="n"/>
      <c r="H46" s="6" t="n"/>
      <c r="I46" s="4" t="n"/>
      <c r="J46" s="4" t="n"/>
      <c r="K46" s="6" t="n"/>
      <c r="L46" s="4" t="n"/>
      <c r="M46" s="4" t="n"/>
      <c r="N46" s="8" t="n"/>
      <c r="O46" s="9">
        <f>IF(D46="","",IFERROR(VLOOKUP(D46,'T778 Summary'!$D$5:$E$104,2,FALSE),""))</f>
        <v/>
      </c>
      <c r="P46" s="9">
        <f>IF(A46="","",IFERROR(IF(OR(R46="No",N46&lt;=0),0,MIN(N46,O46)),0))</f>
        <v/>
      </c>
      <c r="Q46" s="4" t="n"/>
      <c r="R46" s="4" t="n"/>
      <c r="S46" s="6" t="n"/>
      <c r="T46" s="10">
        <f>IF(A46="","",IFERROR(VLOOKUP(L46,'T778 Summary'!$J$15:$K$20,2,FALSE),""))</f>
        <v/>
      </c>
    </row>
    <row r="47">
      <c r="A47" s="4" t="n"/>
      <c r="B47" s="5" t="n"/>
      <c r="C47" s="6" t="n"/>
      <c r="D47" s="6" t="n"/>
      <c r="E47" s="5" t="n"/>
      <c r="F47" s="11">
        <f>IF(E47="","",IFERROR(DATEDIF(E47,DATE(2026,12,31),"Y"),""))</f>
        <v/>
      </c>
      <c r="G47" s="4" t="n"/>
      <c r="H47" s="6" t="n"/>
      <c r="I47" s="4" t="n"/>
      <c r="J47" s="4" t="n"/>
      <c r="K47" s="6" t="n"/>
      <c r="L47" s="4" t="n"/>
      <c r="M47" s="4" t="n"/>
      <c r="N47" s="8" t="n"/>
      <c r="O47" s="12">
        <f>IF(D47="","",IFERROR(VLOOKUP(D47,'T778 Summary'!$D$5:$E$104,2,FALSE),""))</f>
        <v/>
      </c>
      <c r="P47" s="12">
        <f>IF(A47="","",IFERROR(IF(OR(R47="No",N47&lt;=0),0,MIN(N47,O47)),0))</f>
        <v/>
      </c>
      <c r="Q47" s="4" t="n"/>
      <c r="R47" s="4" t="n"/>
      <c r="S47" s="6" t="n"/>
      <c r="T47" s="13">
        <f>IF(A47="","",IFERROR(VLOOKUP(L47,'T778 Summary'!$J$15:$K$20,2,FALSE),""))</f>
        <v/>
      </c>
    </row>
    <row r="48">
      <c r="A48" s="4" t="n"/>
      <c r="B48" s="5" t="n"/>
      <c r="C48" s="6" t="n"/>
      <c r="D48" s="6" t="n"/>
      <c r="E48" s="5" t="n"/>
      <c r="F48" s="7">
        <f>IF(E48="","",IFERROR(DATEDIF(E48,DATE(2026,12,31),"Y"),""))</f>
        <v/>
      </c>
      <c r="G48" s="4" t="n"/>
      <c r="H48" s="6" t="n"/>
      <c r="I48" s="4" t="n"/>
      <c r="J48" s="4" t="n"/>
      <c r="K48" s="6" t="n"/>
      <c r="L48" s="4" t="n"/>
      <c r="M48" s="4" t="n"/>
      <c r="N48" s="8" t="n"/>
      <c r="O48" s="9">
        <f>IF(D48="","",IFERROR(VLOOKUP(D48,'T778 Summary'!$D$5:$E$104,2,FALSE),""))</f>
        <v/>
      </c>
      <c r="P48" s="9">
        <f>IF(A48="","",IFERROR(IF(OR(R48="No",N48&lt;=0),0,MIN(N48,O48)),0))</f>
        <v/>
      </c>
      <c r="Q48" s="4" t="n"/>
      <c r="R48" s="4" t="n"/>
      <c r="S48" s="6" t="n"/>
      <c r="T48" s="10">
        <f>IF(A48="","",IFERROR(VLOOKUP(L48,'T778 Summary'!$J$15:$K$20,2,FALSE),""))</f>
        <v/>
      </c>
    </row>
    <row r="49">
      <c r="A49" s="4" t="n"/>
      <c r="B49" s="5" t="n"/>
      <c r="C49" s="6" t="n"/>
      <c r="D49" s="6" t="n"/>
      <c r="E49" s="5" t="n"/>
      <c r="F49" s="11">
        <f>IF(E49="","",IFERROR(DATEDIF(E49,DATE(2026,12,31),"Y"),""))</f>
        <v/>
      </c>
      <c r="G49" s="4" t="n"/>
      <c r="H49" s="6" t="n"/>
      <c r="I49" s="4" t="n"/>
      <c r="J49" s="4" t="n"/>
      <c r="K49" s="6" t="n"/>
      <c r="L49" s="4" t="n"/>
      <c r="M49" s="4" t="n"/>
      <c r="N49" s="8" t="n"/>
      <c r="O49" s="12">
        <f>IF(D49="","",IFERROR(VLOOKUP(D49,'T778 Summary'!$D$5:$E$104,2,FALSE),""))</f>
        <v/>
      </c>
      <c r="P49" s="12">
        <f>IF(A49="","",IFERROR(IF(OR(R49="No",N49&lt;=0),0,MIN(N49,O49)),0))</f>
        <v/>
      </c>
      <c r="Q49" s="4" t="n"/>
      <c r="R49" s="4" t="n"/>
      <c r="S49" s="6" t="n"/>
      <c r="T49" s="13">
        <f>IF(A49="","",IFERROR(VLOOKUP(L49,'T778 Summary'!$J$15:$K$20,2,FALSE),""))</f>
        <v/>
      </c>
    </row>
    <row r="50">
      <c r="A50" s="4" t="n"/>
      <c r="B50" s="5" t="n"/>
      <c r="C50" s="6" t="n"/>
      <c r="D50" s="6" t="n"/>
      <c r="E50" s="5" t="n"/>
      <c r="F50" s="7">
        <f>IF(E50="","",IFERROR(DATEDIF(E50,DATE(2026,12,31),"Y"),""))</f>
        <v/>
      </c>
      <c r="G50" s="4" t="n"/>
      <c r="H50" s="6" t="n"/>
      <c r="I50" s="4" t="n"/>
      <c r="J50" s="4" t="n"/>
      <c r="K50" s="6" t="n"/>
      <c r="L50" s="4" t="n"/>
      <c r="M50" s="4" t="n"/>
      <c r="N50" s="8" t="n"/>
      <c r="O50" s="9">
        <f>IF(D50="","",IFERROR(VLOOKUP(D50,'T778 Summary'!$D$5:$E$104,2,FALSE),""))</f>
        <v/>
      </c>
      <c r="P50" s="9">
        <f>IF(A50="","",IFERROR(IF(OR(R50="No",N50&lt;=0),0,MIN(N50,O50)),0))</f>
        <v/>
      </c>
      <c r="Q50" s="4" t="n"/>
      <c r="R50" s="4" t="n"/>
      <c r="S50" s="6" t="n"/>
      <c r="T50" s="10">
        <f>IF(A50="","",IFERROR(VLOOKUP(L50,'T778 Summary'!$J$15:$K$20,2,FALSE),""))</f>
        <v/>
      </c>
    </row>
    <row r="51">
      <c r="A51" s="4" t="n"/>
      <c r="B51" s="5" t="n"/>
      <c r="C51" s="6" t="n"/>
      <c r="D51" s="6" t="n"/>
      <c r="E51" s="5" t="n"/>
      <c r="F51" s="11">
        <f>IF(E51="","",IFERROR(DATEDIF(E51,DATE(2026,12,31),"Y"),""))</f>
        <v/>
      </c>
      <c r="G51" s="4" t="n"/>
      <c r="H51" s="6" t="n"/>
      <c r="I51" s="4" t="n"/>
      <c r="J51" s="4" t="n"/>
      <c r="K51" s="6" t="n"/>
      <c r="L51" s="4" t="n"/>
      <c r="M51" s="4" t="n"/>
      <c r="N51" s="8" t="n"/>
      <c r="O51" s="12">
        <f>IF(D51="","",IFERROR(VLOOKUP(D51,'T778 Summary'!$D$5:$E$104,2,FALSE),""))</f>
        <v/>
      </c>
      <c r="P51" s="12">
        <f>IF(A51="","",IFERROR(IF(OR(R51="No",N51&lt;=0),0,MIN(N51,O51)),0))</f>
        <v/>
      </c>
      <c r="Q51" s="4" t="n"/>
      <c r="R51" s="4" t="n"/>
      <c r="S51" s="6" t="n"/>
      <c r="T51" s="13">
        <f>IF(A51="","",IFERROR(VLOOKUP(L51,'T778 Summary'!$J$15:$K$20,2,FALSE),""))</f>
        <v/>
      </c>
    </row>
    <row r="52">
      <c r="A52" s="4" t="n"/>
      <c r="B52" s="5" t="n"/>
      <c r="C52" s="6" t="n"/>
      <c r="D52" s="6" t="n"/>
      <c r="E52" s="5" t="n"/>
      <c r="F52" s="7">
        <f>IF(E52="","",IFERROR(DATEDIF(E52,DATE(2026,12,31),"Y"),""))</f>
        <v/>
      </c>
      <c r="G52" s="4" t="n"/>
      <c r="H52" s="6" t="n"/>
      <c r="I52" s="4" t="n"/>
      <c r="J52" s="4" t="n"/>
      <c r="K52" s="6" t="n"/>
      <c r="L52" s="4" t="n"/>
      <c r="M52" s="4" t="n"/>
      <c r="N52" s="8" t="n"/>
      <c r="O52" s="9">
        <f>IF(D52="","",IFERROR(VLOOKUP(D52,'T778 Summary'!$D$5:$E$104,2,FALSE),""))</f>
        <v/>
      </c>
      <c r="P52" s="9">
        <f>IF(A52="","",IFERROR(IF(OR(R52="No",N52&lt;=0),0,MIN(N52,O52)),0))</f>
        <v/>
      </c>
      <c r="Q52" s="4" t="n"/>
      <c r="R52" s="4" t="n"/>
      <c r="S52" s="6" t="n"/>
      <c r="T52" s="10">
        <f>IF(A52="","",IFERROR(VLOOKUP(L52,'T778 Summary'!$J$15:$K$20,2,FALSE),""))</f>
        <v/>
      </c>
    </row>
    <row r="53">
      <c r="A53" s="4" t="n"/>
      <c r="B53" s="5" t="n"/>
      <c r="C53" s="6" t="n"/>
      <c r="D53" s="6" t="n"/>
      <c r="E53" s="5" t="n"/>
      <c r="F53" s="11">
        <f>IF(E53="","",IFERROR(DATEDIF(E53,DATE(2026,12,31),"Y"),""))</f>
        <v/>
      </c>
      <c r="G53" s="4" t="n"/>
      <c r="H53" s="6" t="n"/>
      <c r="I53" s="4" t="n"/>
      <c r="J53" s="4" t="n"/>
      <c r="K53" s="6" t="n"/>
      <c r="L53" s="4" t="n"/>
      <c r="M53" s="4" t="n"/>
      <c r="N53" s="8" t="n"/>
      <c r="O53" s="12">
        <f>IF(D53="","",IFERROR(VLOOKUP(D53,'T778 Summary'!$D$5:$E$104,2,FALSE),""))</f>
        <v/>
      </c>
      <c r="P53" s="12">
        <f>IF(A53="","",IFERROR(IF(OR(R53="No",N53&lt;=0),0,MIN(N53,O53)),0))</f>
        <v/>
      </c>
      <c r="Q53" s="4" t="n"/>
      <c r="R53" s="4" t="n"/>
      <c r="S53" s="6" t="n"/>
      <c r="T53" s="13">
        <f>IF(A53="","",IFERROR(VLOOKUP(L53,'T778 Summary'!$J$15:$K$20,2,FALSE),""))</f>
        <v/>
      </c>
    </row>
    <row r="54">
      <c r="A54" s="4" t="n"/>
      <c r="B54" s="5" t="n"/>
      <c r="C54" s="6" t="n"/>
      <c r="D54" s="6" t="n"/>
      <c r="E54" s="5" t="n"/>
      <c r="F54" s="7">
        <f>IF(E54="","",IFERROR(DATEDIF(E54,DATE(2026,12,31),"Y"),""))</f>
        <v/>
      </c>
      <c r="G54" s="4" t="n"/>
      <c r="H54" s="6" t="n"/>
      <c r="I54" s="4" t="n"/>
      <c r="J54" s="4" t="n"/>
      <c r="K54" s="6" t="n"/>
      <c r="L54" s="4" t="n"/>
      <c r="M54" s="4" t="n"/>
      <c r="N54" s="8" t="n"/>
      <c r="O54" s="9">
        <f>IF(D54="","",IFERROR(VLOOKUP(D54,'T778 Summary'!$D$5:$E$104,2,FALSE),""))</f>
        <v/>
      </c>
      <c r="P54" s="9">
        <f>IF(A54="","",IFERROR(IF(OR(R54="No",N54&lt;=0),0,MIN(N54,O54)),0))</f>
        <v/>
      </c>
      <c r="Q54" s="4" t="n"/>
      <c r="R54" s="4" t="n"/>
      <c r="S54" s="6" t="n"/>
      <c r="T54" s="10">
        <f>IF(A54="","",IFERROR(VLOOKUP(L54,'T778 Summary'!$J$15:$K$20,2,FALSE),""))</f>
        <v/>
      </c>
    </row>
    <row r="55">
      <c r="A55" s="4" t="n"/>
      <c r="B55" s="5" t="n"/>
      <c r="C55" s="6" t="n"/>
      <c r="D55" s="6" t="n"/>
      <c r="E55" s="5" t="n"/>
      <c r="F55" s="11">
        <f>IF(E55="","",IFERROR(DATEDIF(E55,DATE(2026,12,31),"Y"),""))</f>
        <v/>
      </c>
      <c r="G55" s="4" t="n"/>
      <c r="H55" s="6" t="n"/>
      <c r="I55" s="4" t="n"/>
      <c r="J55" s="4" t="n"/>
      <c r="K55" s="6" t="n"/>
      <c r="L55" s="4" t="n"/>
      <c r="M55" s="4" t="n"/>
      <c r="N55" s="8" t="n"/>
      <c r="O55" s="12">
        <f>IF(D55="","",IFERROR(VLOOKUP(D55,'T778 Summary'!$D$5:$E$104,2,FALSE),""))</f>
        <v/>
      </c>
      <c r="P55" s="12">
        <f>IF(A55="","",IFERROR(IF(OR(R55="No",N55&lt;=0),0,MIN(N55,O55)),0))</f>
        <v/>
      </c>
      <c r="Q55" s="4" t="n"/>
      <c r="R55" s="4" t="n"/>
      <c r="S55" s="6" t="n"/>
      <c r="T55" s="13">
        <f>IF(A55="","",IFERROR(VLOOKUP(L55,'T778 Summary'!$J$15:$K$20,2,FALSE),""))</f>
        <v/>
      </c>
    </row>
    <row r="56">
      <c r="A56" s="4" t="n"/>
      <c r="B56" s="5" t="n"/>
      <c r="C56" s="6" t="n"/>
      <c r="D56" s="6" t="n"/>
      <c r="E56" s="5" t="n"/>
      <c r="F56" s="7">
        <f>IF(E56="","",IFERROR(DATEDIF(E56,DATE(2026,12,31),"Y"),""))</f>
        <v/>
      </c>
      <c r="G56" s="4" t="n"/>
      <c r="H56" s="6" t="n"/>
      <c r="I56" s="4" t="n"/>
      <c r="J56" s="4" t="n"/>
      <c r="K56" s="6" t="n"/>
      <c r="L56" s="4" t="n"/>
      <c r="M56" s="4" t="n"/>
      <c r="N56" s="8" t="n"/>
      <c r="O56" s="9">
        <f>IF(D56="","",IFERROR(VLOOKUP(D56,'T778 Summary'!$D$5:$E$104,2,FALSE),""))</f>
        <v/>
      </c>
      <c r="P56" s="9">
        <f>IF(A56="","",IFERROR(IF(OR(R56="No",N56&lt;=0),0,MIN(N56,O56)),0))</f>
        <v/>
      </c>
      <c r="Q56" s="4" t="n"/>
      <c r="R56" s="4" t="n"/>
      <c r="S56" s="6" t="n"/>
      <c r="T56" s="10">
        <f>IF(A56="","",IFERROR(VLOOKUP(L56,'T778 Summary'!$J$15:$K$20,2,FALSE),""))</f>
        <v/>
      </c>
    </row>
    <row r="57">
      <c r="A57" s="4" t="n"/>
      <c r="B57" s="5" t="n"/>
      <c r="C57" s="6" t="n"/>
      <c r="D57" s="6" t="n"/>
      <c r="E57" s="5" t="n"/>
      <c r="F57" s="11">
        <f>IF(E57="","",IFERROR(DATEDIF(E57,DATE(2026,12,31),"Y"),""))</f>
        <v/>
      </c>
      <c r="G57" s="4" t="n"/>
      <c r="H57" s="6" t="n"/>
      <c r="I57" s="4" t="n"/>
      <c r="J57" s="4" t="n"/>
      <c r="K57" s="6" t="n"/>
      <c r="L57" s="4" t="n"/>
      <c r="M57" s="4" t="n"/>
      <c r="N57" s="8" t="n"/>
      <c r="O57" s="12">
        <f>IF(D57="","",IFERROR(VLOOKUP(D57,'T778 Summary'!$D$5:$E$104,2,FALSE),""))</f>
        <v/>
      </c>
      <c r="P57" s="12">
        <f>IF(A57="","",IFERROR(IF(OR(R57="No",N57&lt;=0),0,MIN(N57,O57)),0))</f>
        <v/>
      </c>
      <c r="Q57" s="4" t="n"/>
      <c r="R57" s="4" t="n"/>
      <c r="S57" s="6" t="n"/>
      <c r="T57" s="13">
        <f>IF(A57="","",IFERROR(VLOOKUP(L57,'T778 Summary'!$J$15:$K$20,2,FALSE),""))</f>
        <v/>
      </c>
    </row>
    <row r="58">
      <c r="A58" s="4" t="n"/>
      <c r="B58" s="5" t="n"/>
      <c r="C58" s="6" t="n"/>
      <c r="D58" s="6" t="n"/>
      <c r="E58" s="5" t="n"/>
      <c r="F58" s="7">
        <f>IF(E58="","",IFERROR(DATEDIF(E58,DATE(2026,12,31),"Y"),""))</f>
        <v/>
      </c>
      <c r="G58" s="4" t="n"/>
      <c r="H58" s="6" t="n"/>
      <c r="I58" s="4" t="n"/>
      <c r="J58" s="4" t="n"/>
      <c r="K58" s="6" t="n"/>
      <c r="L58" s="4" t="n"/>
      <c r="M58" s="4" t="n"/>
      <c r="N58" s="8" t="n"/>
      <c r="O58" s="9">
        <f>IF(D58="","",IFERROR(VLOOKUP(D58,'T778 Summary'!$D$5:$E$104,2,FALSE),""))</f>
        <v/>
      </c>
      <c r="P58" s="9">
        <f>IF(A58="","",IFERROR(IF(OR(R58="No",N58&lt;=0),0,MIN(N58,O58)),0))</f>
        <v/>
      </c>
      <c r="Q58" s="4" t="n"/>
      <c r="R58" s="4" t="n"/>
      <c r="S58" s="6" t="n"/>
      <c r="T58" s="10">
        <f>IF(A58="","",IFERROR(VLOOKUP(L58,'T778 Summary'!$J$15:$K$20,2,FALSE),""))</f>
        <v/>
      </c>
    </row>
    <row r="59">
      <c r="A59" s="4" t="n"/>
      <c r="B59" s="5" t="n"/>
      <c r="C59" s="6" t="n"/>
      <c r="D59" s="6" t="n"/>
      <c r="E59" s="5" t="n"/>
      <c r="F59" s="11">
        <f>IF(E59="","",IFERROR(DATEDIF(E59,DATE(2026,12,31),"Y"),""))</f>
        <v/>
      </c>
      <c r="G59" s="4" t="n"/>
      <c r="H59" s="6" t="n"/>
      <c r="I59" s="4" t="n"/>
      <c r="J59" s="4" t="n"/>
      <c r="K59" s="6" t="n"/>
      <c r="L59" s="4" t="n"/>
      <c r="M59" s="4" t="n"/>
      <c r="N59" s="8" t="n"/>
      <c r="O59" s="12">
        <f>IF(D59="","",IFERROR(VLOOKUP(D59,'T778 Summary'!$D$5:$E$104,2,FALSE),""))</f>
        <v/>
      </c>
      <c r="P59" s="12">
        <f>IF(A59="","",IFERROR(IF(OR(R59="No",N59&lt;=0),0,MIN(N59,O59)),0))</f>
        <v/>
      </c>
      <c r="Q59" s="4" t="n"/>
      <c r="R59" s="4" t="n"/>
      <c r="S59" s="6" t="n"/>
      <c r="T59" s="13">
        <f>IF(A59="","",IFERROR(VLOOKUP(L59,'T778 Summary'!$J$15:$K$20,2,FALSE),""))</f>
        <v/>
      </c>
    </row>
    <row r="60">
      <c r="A60" s="4" t="n"/>
      <c r="B60" s="5" t="n"/>
      <c r="C60" s="6" t="n"/>
      <c r="D60" s="6" t="n"/>
      <c r="E60" s="5" t="n"/>
      <c r="F60" s="7">
        <f>IF(E60="","",IFERROR(DATEDIF(E60,DATE(2026,12,31),"Y"),""))</f>
        <v/>
      </c>
      <c r="G60" s="4" t="n"/>
      <c r="H60" s="6" t="n"/>
      <c r="I60" s="4" t="n"/>
      <c r="J60" s="4" t="n"/>
      <c r="K60" s="6" t="n"/>
      <c r="L60" s="4" t="n"/>
      <c r="M60" s="4" t="n"/>
      <c r="N60" s="8" t="n"/>
      <c r="O60" s="9">
        <f>IF(D60="","",IFERROR(VLOOKUP(D60,'T778 Summary'!$D$5:$E$104,2,FALSE),""))</f>
        <v/>
      </c>
      <c r="P60" s="9">
        <f>IF(A60="","",IFERROR(IF(OR(R60="No",N60&lt;=0),0,MIN(N60,O60)),0))</f>
        <v/>
      </c>
      <c r="Q60" s="4" t="n"/>
      <c r="R60" s="4" t="n"/>
      <c r="S60" s="6" t="n"/>
      <c r="T60" s="10">
        <f>IF(A60="","",IFERROR(VLOOKUP(L60,'T778 Summary'!$J$15:$K$20,2,FALSE),""))</f>
        <v/>
      </c>
    </row>
    <row r="61">
      <c r="A61" s="4" t="n"/>
      <c r="B61" s="5" t="n"/>
      <c r="C61" s="6" t="n"/>
      <c r="D61" s="6" t="n"/>
      <c r="E61" s="5" t="n"/>
      <c r="F61" s="11">
        <f>IF(E61="","",IFERROR(DATEDIF(E61,DATE(2026,12,31),"Y"),""))</f>
        <v/>
      </c>
      <c r="G61" s="4" t="n"/>
      <c r="H61" s="6" t="n"/>
      <c r="I61" s="4" t="n"/>
      <c r="J61" s="4" t="n"/>
      <c r="K61" s="6" t="n"/>
      <c r="L61" s="4" t="n"/>
      <c r="M61" s="4" t="n"/>
      <c r="N61" s="8" t="n"/>
      <c r="O61" s="12">
        <f>IF(D61="","",IFERROR(VLOOKUP(D61,'T778 Summary'!$D$5:$E$104,2,FALSE),""))</f>
        <v/>
      </c>
      <c r="P61" s="12">
        <f>IF(A61="","",IFERROR(IF(OR(R61="No",N61&lt;=0),0,MIN(N61,O61)),0))</f>
        <v/>
      </c>
      <c r="Q61" s="4" t="n"/>
      <c r="R61" s="4" t="n"/>
      <c r="S61" s="6" t="n"/>
      <c r="T61" s="13">
        <f>IF(A61="","",IFERROR(VLOOKUP(L61,'T778 Summary'!$J$15:$K$20,2,FALSE),""))</f>
        <v/>
      </c>
    </row>
    <row r="62">
      <c r="A62" s="4" t="n"/>
      <c r="B62" s="5" t="n"/>
      <c r="C62" s="6" t="n"/>
      <c r="D62" s="6" t="n"/>
      <c r="E62" s="5" t="n"/>
      <c r="F62" s="7">
        <f>IF(E62="","",IFERROR(DATEDIF(E62,DATE(2026,12,31),"Y"),""))</f>
        <v/>
      </c>
      <c r="G62" s="4" t="n"/>
      <c r="H62" s="6" t="n"/>
      <c r="I62" s="4" t="n"/>
      <c r="J62" s="4" t="n"/>
      <c r="K62" s="6" t="n"/>
      <c r="L62" s="4" t="n"/>
      <c r="M62" s="4" t="n"/>
      <c r="N62" s="8" t="n"/>
      <c r="O62" s="9">
        <f>IF(D62="","",IFERROR(VLOOKUP(D62,'T778 Summary'!$D$5:$E$104,2,FALSE),""))</f>
        <v/>
      </c>
      <c r="P62" s="9">
        <f>IF(A62="","",IFERROR(IF(OR(R62="No",N62&lt;=0),0,MIN(N62,O62)),0))</f>
        <v/>
      </c>
      <c r="Q62" s="4" t="n"/>
      <c r="R62" s="4" t="n"/>
      <c r="S62" s="6" t="n"/>
      <c r="T62" s="10">
        <f>IF(A62="","",IFERROR(VLOOKUP(L62,'T778 Summary'!$J$15:$K$20,2,FALSE),""))</f>
        <v/>
      </c>
    </row>
    <row r="63">
      <c r="A63" s="4" t="n"/>
      <c r="B63" s="5" t="n"/>
      <c r="C63" s="6" t="n"/>
      <c r="D63" s="6" t="n"/>
      <c r="E63" s="5" t="n"/>
      <c r="F63" s="11">
        <f>IF(E63="","",IFERROR(DATEDIF(E63,DATE(2026,12,31),"Y"),""))</f>
        <v/>
      </c>
      <c r="G63" s="4" t="n"/>
      <c r="H63" s="6" t="n"/>
      <c r="I63" s="4" t="n"/>
      <c r="J63" s="4" t="n"/>
      <c r="K63" s="6" t="n"/>
      <c r="L63" s="4" t="n"/>
      <c r="M63" s="4" t="n"/>
      <c r="N63" s="8" t="n"/>
      <c r="O63" s="12">
        <f>IF(D63="","",IFERROR(VLOOKUP(D63,'T778 Summary'!$D$5:$E$104,2,FALSE),""))</f>
        <v/>
      </c>
      <c r="P63" s="12">
        <f>IF(A63="","",IFERROR(IF(OR(R63="No",N63&lt;=0),0,MIN(N63,O63)),0))</f>
        <v/>
      </c>
      <c r="Q63" s="4" t="n"/>
      <c r="R63" s="4" t="n"/>
      <c r="S63" s="6" t="n"/>
      <c r="T63" s="13">
        <f>IF(A63="","",IFERROR(VLOOKUP(L63,'T778 Summary'!$J$15:$K$20,2,FALSE),""))</f>
        <v/>
      </c>
    </row>
    <row r="64">
      <c r="A64" s="4" t="n"/>
      <c r="B64" s="5" t="n"/>
      <c r="C64" s="6" t="n"/>
      <c r="D64" s="6" t="n"/>
      <c r="E64" s="5" t="n"/>
      <c r="F64" s="7">
        <f>IF(E64="","",IFERROR(DATEDIF(E64,DATE(2026,12,31),"Y"),""))</f>
        <v/>
      </c>
      <c r="G64" s="4" t="n"/>
      <c r="H64" s="6" t="n"/>
      <c r="I64" s="4" t="n"/>
      <c r="J64" s="4" t="n"/>
      <c r="K64" s="6" t="n"/>
      <c r="L64" s="4" t="n"/>
      <c r="M64" s="4" t="n"/>
      <c r="N64" s="8" t="n"/>
      <c r="O64" s="9">
        <f>IF(D64="","",IFERROR(VLOOKUP(D64,'T778 Summary'!$D$5:$E$104,2,FALSE),""))</f>
        <v/>
      </c>
      <c r="P64" s="9">
        <f>IF(A64="","",IFERROR(IF(OR(R64="No",N64&lt;=0),0,MIN(N64,O64)),0))</f>
        <v/>
      </c>
      <c r="Q64" s="4" t="n"/>
      <c r="R64" s="4" t="n"/>
      <c r="S64" s="6" t="n"/>
      <c r="T64" s="10">
        <f>IF(A64="","",IFERROR(VLOOKUP(L64,'T778 Summary'!$J$15:$K$20,2,FALSE),""))</f>
        <v/>
      </c>
    </row>
    <row r="65">
      <c r="A65" s="4" t="n"/>
      <c r="B65" s="5" t="n"/>
      <c r="C65" s="6" t="n"/>
      <c r="D65" s="6" t="n"/>
      <c r="E65" s="5" t="n"/>
      <c r="F65" s="11">
        <f>IF(E65="","",IFERROR(DATEDIF(E65,DATE(2026,12,31),"Y"),""))</f>
        <v/>
      </c>
      <c r="G65" s="4" t="n"/>
      <c r="H65" s="6" t="n"/>
      <c r="I65" s="4" t="n"/>
      <c r="J65" s="4" t="n"/>
      <c r="K65" s="6" t="n"/>
      <c r="L65" s="4" t="n"/>
      <c r="M65" s="4" t="n"/>
      <c r="N65" s="8" t="n"/>
      <c r="O65" s="12">
        <f>IF(D65="","",IFERROR(VLOOKUP(D65,'T778 Summary'!$D$5:$E$104,2,FALSE),""))</f>
        <v/>
      </c>
      <c r="P65" s="12">
        <f>IF(A65="","",IFERROR(IF(OR(R65="No",N65&lt;=0),0,MIN(N65,O65)),0))</f>
        <v/>
      </c>
      <c r="Q65" s="4" t="n"/>
      <c r="R65" s="4" t="n"/>
      <c r="S65" s="6" t="n"/>
      <c r="T65" s="13">
        <f>IF(A65="","",IFERROR(VLOOKUP(L65,'T778 Summary'!$J$15:$K$20,2,FALSE),""))</f>
        <v/>
      </c>
    </row>
    <row r="66">
      <c r="A66" s="4" t="n"/>
      <c r="B66" s="5" t="n"/>
      <c r="C66" s="6" t="n"/>
      <c r="D66" s="6" t="n"/>
      <c r="E66" s="5" t="n"/>
      <c r="F66" s="7">
        <f>IF(E66="","",IFERROR(DATEDIF(E66,DATE(2026,12,31),"Y"),""))</f>
        <v/>
      </c>
      <c r="G66" s="4" t="n"/>
      <c r="H66" s="6" t="n"/>
      <c r="I66" s="4" t="n"/>
      <c r="J66" s="4" t="n"/>
      <c r="K66" s="6" t="n"/>
      <c r="L66" s="4" t="n"/>
      <c r="M66" s="4" t="n"/>
      <c r="N66" s="8" t="n"/>
      <c r="O66" s="9">
        <f>IF(D66="","",IFERROR(VLOOKUP(D66,'T778 Summary'!$D$5:$E$104,2,FALSE),""))</f>
        <v/>
      </c>
      <c r="P66" s="9">
        <f>IF(A66="","",IFERROR(IF(OR(R66="No",N66&lt;=0),0,MIN(N66,O66)),0))</f>
        <v/>
      </c>
      <c r="Q66" s="4" t="n"/>
      <c r="R66" s="4" t="n"/>
      <c r="S66" s="6" t="n"/>
      <c r="T66" s="10">
        <f>IF(A66="","",IFERROR(VLOOKUP(L66,'T778 Summary'!$J$15:$K$20,2,FALSE),""))</f>
        <v/>
      </c>
    </row>
    <row r="67">
      <c r="A67" s="4" t="n"/>
      <c r="B67" s="5" t="n"/>
      <c r="C67" s="6" t="n"/>
      <c r="D67" s="6" t="n"/>
      <c r="E67" s="5" t="n"/>
      <c r="F67" s="11">
        <f>IF(E67="","",IFERROR(DATEDIF(E67,DATE(2026,12,31),"Y"),""))</f>
        <v/>
      </c>
      <c r="G67" s="4" t="n"/>
      <c r="H67" s="6" t="n"/>
      <c r="I67" s="4" t="n"/>
      <c r="J67" s="4" t="n"/>
      <c r="K67" s="6" t="n"/>
      <c r="L67" s="4" t="n"/>
      <c r="M67" s="4" t="n"/>
      <c r="N67" s="8" t="n"/>
      <c r="O67" s="12">
        <f>IF(D67="","",IFERROR(VLOOKUP(D67,'T778 Summary'!$D$5:$E$104,2,FALSE),""))</f>
        <v/>
      </c>
      <c r="P67" s="12">
        <f>IF(A67="","",IFERROR(IF(OR(R67="No",N67&lt;=0),0,MIN(N67,O67)),0))</f>
        <v/>
      </c>
      <c r="Q67" s="4" t="n"/>
      <c r="R67" s="4" t="n"/>
      <c r="S67" s="6" t="n"/>
      <c r="T67" s="13">
        <f>IF(A67="","",IFERROR(VLOOKUP(L67,'T778 Summary'!$J$15:$K$20,2,FALSE),""))</f>
        <v/>
      </c>
    </row>
    <row r="68">
      <c r="A68" s="4" t="n"/>
      <c r="B68" s="5" t="n"/>
      <c r="C68" s="6" t="n"/>
      <c r="D68" s="6" t="n"/>
      <c r="E68" s="5" t="n"/>
      <c r="F68" s="7">
        <f>IF(E68="","",IFERROR(DATEDIF(E68,DATE(2026,12,31),"Y"),""))</f>
        <v/>
      </c>
      <c r="G68" s="4" t="n"/>
      <c r="H68" s="6" t="n"/>
      <c r="I68" s="4" t="n"/>
      <c r="J68" s="4" t="n"/>
      <c r="K68" s="6" t="n"/>
      <c r="L68" s="4" t="n"/>
      <c r="M68" s="4" t="n"/>
      <c r="N68" s="8" t="n"/>
      <c r="O68" s="9">
        <f>IF(D68="","",IFERROR(VLOOKUP(D68,'T778 Summary'!$D$5:$E$104,2,FALSE),""))</f>
        <v/>
      </c>
      <c r="P68" s="9">
        <f>IF(A68="","",IFERROR(IF(OR(R68="No",N68&lt;=0),0,MIN(N68,O68)),0))</f>
        <v/>
      </c>
      <c r="Q68" s="4" t="n"/>
      <c r="R68" s="4" t="n"/>
      <c r="S68" s="6" t="n"/>
      <c r="T68" s="10">
        <f>IF(A68="","",IFERROR(VLOOKUP(L68,'T778 Summary'!$J$15:$K$20,2,FALSE),""))</f>
        <v/>
      </c>
    </row>
    <row r="69">
      <c r="A69" s="4" t="n"/>
      <c r="B69" s="5" t="n"/>
      <c r="C69" s="6" t="n"/>
      <c r="D69" s="6" t="n"/>
      <c r="E69" s="5" t="n"/>
      <c r="F69" s="11">
        <f>IF(E69="","",IFERROR(DATEDIF(E69,DATE(2026,12,31),"Y"),""))</f>
        <v/>
      </c>
      <c r="G69" s="4" t="n"/>
      <c r="H69" s="6" t="n"/>
      <c r="I69" s="4" t="n"/>
      <c r="J69" s="4" t="n"/>
      <c r="K69" s="6" t="n"/>
      <c r="L69" s="4" t="n"/>
      <c r="M69" s="4" t="n"/>
      <c r="N69" s="8" t="n"/>
      <c r="O69" s="12">
        <f>IF(D69="","",IFERROR(VLOOKUP(D69,'T778 Summary'!$D$5:$E$104,2,FALSE),""))</f>
        <v/>
      </c>
      <c r="P69" s="12">
        <f>IF(A69="","",IFERROR(IF(OR(R69="No",N69&lt;=0),0,MIN(N69,O69)),0))</f>
        <v/>
      </c>
      <c r="Q69" s="4" t="n"/>
      <c r="R69" s="4" t="n"/>
      <c r="S69" s="6" t="n"/>
      <c r="T69" s="13">
        <f>IF(A69="","",IFERROR(VLOOKUP(L69,'T778 Summary'!$J$15:$K$20,2,FALSE),""))</f>
        <v/>
      </c>
    </row>
    <row r="70">
      <c r="A70" s="4" t="n"/>
      <c r="B70" s="5" t="n"/>
      <c r="C70" s="6" t="n"/>
      <c r="D70" s="6" t="n"/>
      <c r="E70" s="5" t="n"/>
      <c r="F70" s="7">
        <f>IF(E70="","",IFERROR(DATEDIF(E70,DATE(2026,12,31),"Y"),""))</f>
        <v/>
      </c>
      <c r="G70" s="4" t="n"/>
      <c r="H70" s="6" t="n"/>
      <c r="I70" s="4" t="n"/>
      <c r="J70" s="4" t="n"/>
      <c r="K70" s="6" t="n"/>
      <c r="L70" s="4" t="n"/>
      <c r="M70" s="4" t="n"/>
      <c r="N70" s="8" t="n"/>
      <c r="O70" s="9">
        <f>IF(D70="","",IFERROR(VLOOKUP(D70,'T778 Summary'!$D$5:$E$104,2,FALSE),""))</f>
        <v/>
      </c>
      <c r="P70" s="9">
        <f>IF(A70="","",IFERROR(IF(OR(R70="No",N70&lt;=0),0,MIN(N70,O70)),0))</f>
        <v/>
      </c>
      <c r="Q70" s="4" t="n"/>
      <c r="R70" s="4" t="n"/>
      <c r="S70" s="6" t="n"/>
      <c r="T70" s="10">
        <f>IF(A70="","",IFERROR(VLOOKUP(L70,'T778 Summary'!$J$15:$K$20,2,FALSE),""))</f>
        <v/>
      </c>
    </row>
    <row r="71">
      <c r="A71" s="4" t="n"/>
      <c r="B71" s="5" t="n"/>
      <c r="C71" s="6" t="n"/>
      <c r="D71" s="6" t="n"/>
      <c r="E71" s="5" t="n"/>
      <c r="F71" s="11">
        <f>IF(E71="","",IFERROR(DATEDIF(E71,DATE(2026,12,31),"Y"),""))</f>
        <v/>
      </c>
      <c r="G71" s="4" t="n"/>
      <c r="H71" s="6" t="n"/>
      <c r="I71" s="4" t="n"/>
      <c r="J71" s="4" t="n"/>
      <c r="K71" s="6" t="n"/>
      <c r="L71" s="4" t="n"/>
      <c r="M71" s="4" t="n"/>
      <c r="N71" s="8" t="n"/>
      <c r="O71" s="12">
        <f>IF(D71="","",IFERROR(VLOOKUP(D71,'T778 Summary'!$D$5:$E$104,2,FALSE),""))</f>
        <v/>
      </c>
      <c r="P71" s="12">
        <f>IF(A71="","",IFERROR(IF(OR(R71="No",N71&lt;=0),0,MIN(N71,O71)),0))</f>
        <v/>
      </c>
      <c r="Q71" s="4" t="n"/>
      <c r="R71" s="4" t="n"/>
      <c r="S71" s="6" t="n"/>
      <c r="T71" s="13">
        <f>IF(A71="","",IFERROR(VLOOKUP(L71,'T778 Summary'!$J$15:$K$20,2,FALSE),""))</f>
        <v/>
      </c>
    </row>
    <row r="72">
      <c r="A72" s="4" t="n"/>
      <c r="B72" s="5" t="n"/>
      <c r="C72" s="6" t="n"/>
      <c r="D72" s="6" t="n"/>
      <c r="E72" s="5" t="n"/>
      <c r="F72" s="7">
        <f>IF(E72="","",IFERROR(DATEDIF(E72,DATE(2026,12,31),"Y"),""))</f>
        <v/>
      </c>
      <c r="G72" s="4" t="n"/>
      <c r="H72" s="6" t="n"/>
      <c r="I72" s="4" t="n"/>
      <c r="J72" s="4" t="n"/>
      <c r="K72" s="6" t="n"/>
      <c r="L72" s="4" t="n"/>
      <c r="M72" s="4" t="n"/>
      <c r="N72" s="8" t="n"/>
      <c r="O72" s="9">
        <f>IF(D72="","",IFERROR(VLOOKUP(D72,'T778 Summary'!$D$5:$E$104,2,FALSE),""))</f>
        <v/>
      </c>
      <c r="P72" s="9">
        <f>IF(A72="","",IFERROR(IF(OR(R72="No",N72&lt;=0),0,MIN(N72,O72)),0))</f>
        <v/>
      </c>
      <c r="Q72" s="4" t="n"/>
      <c r="R72" s="4" t="n"/>
      <c r="S72" s="6" t="n"/>
      <c r="T72" s="10">
        <f>IF(A72="","",IFERROR(VLOOKUP(L72,'T778 Summary'!$J$15:$K$20,2,FALSE),""))</f>
        <v/>
      </c>
    </row>
    <row r="73">
      <c r="A73" s="4" t="n"/>
      <c r="B73" s="5" t="n"/>
      <c r="C73" s="6" t="n"/>
      <c r="D73" s="6" t="n"/>
      <c r="E73" s="5" t="n"/>
      <c r="F73" s="11">
        <f>IF(E73="","",IFERROR(DATEDIF(E73,DATE(2026,12,31),"Y"),""))</f>
        <v/>
      </c>
      <c r="G73" s="4" t="n"/>
      <c r="H73" s="6" t="n"/>
      <c r="I73" s="4" t="n"/>
      <c r="J73" s="4" t="n"/>
      <c r="K73" s="6" t="n"/>
      <c r="L73" s="4" t="n"/>
      <c r="M73" s="4" t="n"/>
      <c r="N73" s="8" t="n"/>
      <c r="O73" s="12">
        <f>IF(D73="","",IFERROR(VLOOKUP(D73,'T778 Summary'!$D$5:$E$104,2,FALSE),""))</f>
        <v/>
      </c>
      <c r="P73" s="12">
        <f>IF(A73="","",IFERROR(IF(OR(R73="No",N73&lt;=0),0,MIN(N73,O73)),0))</f>
        <v/>
      </c>
      <c r="Q73" s="4" t="n"/>
      <c r="R73" s="4" t="n"/>
      <c r="S73" s="6" t="n"/>
      <c r="T73" s="13">
        <f>IF(A73="","",IFERROR(VLOOKUP(L73,'T778 Summary'!$J$15:$K$20,2,FALSE),""))</f>
        <v/>
      </c>
    </row>
    <row r="74">
      <c r="A74" s="4" t="n"/>
      <c r="B74" s="5" t="n"/>
      <c r="C74" s="6" t="n"/>
      <c r="D74" s="6" t="n"/>
      <c r="E74" s="5" t="n"/>
      <c r="F74" s="7">
        <f>IF(E74="","",IFERROR(DATEDIF(E74,DATE(2026,12,31),"Y"),""))</f>
        <v/>
      </c>
      <c r="G74" s="4" t="n"/>
      <c r="H74" s="6" t="n"/>
      <c r="I74" s="4" t="n"/>
      <c r="J74" s="4" t="n"/>
      <c r="K74" s="6" t="n"/>
      <c r="L74" s="4" t="n"/>
      <c r="M74" s="4" t="n"/>
      <c r="N74" s="8" t="n"/>
      <c r="O74" s="9">
        <f>IF(D74="","",IFERROR(VLOOKUP(D74,'T778 Summary'!$D$5:$E$104,2,FALSE),""))</f>
        <v/>
      </c>
      <c r="P74" s="9">
        <f>IF(A74="","",IFERROR(IF(OR(R74="No",N74&lt;=0),0,MIN(N74,O74)),0))</f>
        <v/>
      </c>
      <c r="Q74" s="4" t="n"/>
      <c r="R74" s="4" t="n"/>
      <c r="S74" s="6" t="n"/>
      <c r="T74" s="10">
        <f>IF(A74="","",IFERROR(VLOOKUP(L74,'T778 Summary'!$J$15:$K$20,2,FALSE),""))</f>
        <v/>
      </c>
    </row>
    <row r="75">
      <c r="A75" s="4" t="n"/>
      <c r="B75" s="5" t="n"/>
      <c r="C75" s="6" t="n"/>
      <c r="D75" s="6" t="n"/>
      <c r="E75" s="5" t="n"/>
      <c r="F75" s="11">
        <f>IF(E75="","",IFERROR(DATEDIF(E75,DATE(2026,12,31),"Y"),""))</f>
        <v/>
      </c>
      <c r="G75" s="4" t="n"/>
      <c r="H75" s="6" t="n"/>
      <c r="I75" s="4" t="n"/>
      <c r="J75" s="4" t="n"/>
      <c r="K75" s="6" t="n"/>
      <c r="L75" s="4" t="n"/>
      <c r="M75" s="4" t="n"/>
      <c r="N75" s="8" t="n"/>
      <c r="O75" s="12">
        <f>IF(D75="","",IFERROR(VLOOKUP(D75,'T778 Summary'!$D$5:$E$104,2,FALSE),""))</f>
        <v/>
      </c>
      <c r="P75" s="12">
        <f>IF(A75="","",IFERROR(IF(OR(R75="No",N75&lt;=0),0,MIN(N75,O75)),0))</f>
        <v/>
      </c>
      <c r="Q75" s="4" t="n"/>
      <c r="R75" s="4" t="n"/>
      <c r="S75" s="6" t="n"/>
      <c r="T75" s="13">
        <f>IF(A75="","",IFERROR(VLOOKUP(L75,'T778 Summary'!$J$15:$K$20,2,FALSE),""))</f>
        <v/>
      </c>
    </row>
    <row r="76">
      <c r="A76" s="4" t="n"/>
      <c r="B76" s="5" t="n"/>
      <c r="C76" s="6" t="n"/>
      <c r="D76" s="6" t="n"/>
      <c r="E76" s="5" t="n"/>
      <c r="F76" s="7">
        <f>IF(E76="","",IFERROR(DATEDIF(E76,DATE(2026,12,31),"Y"),""))</f>
        <v/>
      </c>
      <c r="G76" s="4" t="n"/>
      <c r="H76" s="6" t="n"/>
      <c r="I76" s="4" t="n"/>
      <c r="J76" s="4" t="n"/>
      <c r="K76" s="6" t="n"/>
      <c r="L76" s="4" t="n"/>
      <c r="M76" s="4" t="n"/>
      <c r="N76" s="8" t="n"/>
      <c r="O76" s="9">
        <f>IF(D76="","",IFERROR(VLOOKUP(D76,'T778 Summary'!$D$5:$E$104,2,FALSE),""))</f>
        <v/>
      </c>
      <c r="P76" s="9">
        <f>IF(A76="","",IFERROR(IF(OR(R76="No",N76&lt;=0),0,MIN(N76,O76)),0))</f>
        <v/>
      </c>
      <c r="Q76" s="4" t="n"/>
      <c r="R76" s="4" t="n"/>
      <c r="S76" s="6" t="n"/>
      <c r="T76" s="10">
        <f>IF(A76="","",IFERROR(VLOOKUP(L76,'T778 Summary'!$J$15:$K$20,2,FALSE),""))</f>
        <v/>
      </c>
    </row>
    <row r="77">
      <c r="A77" s="4" t="n"/>
      <c r="B77" s="5" t="n"/>
      <c r="C77" s="6" t="n"/>
      <c r="D77" s="6" t="n"/>
      <c r="E77" s="5" t="n"/>
      <c r="F77" s="11">
        <f>IF(E77="","",IFERROR(DATEDIF(E77,DATE(2026,12,31),"Y"),""))</f>
        <v/>
      </c>
      <c r="G77" s="4" t="n"/>
      <c r="H77" s="6" t="n"/>
      <c r="I77" s="4" t="n"/>
      <c r="J77" s="4" t="n"/>
      <c r="K77" s="6" t="n"/>
      <c r="L77" s="4" t="n"/>
      <c r="M77" s="4" t="n"/>
      <c r="N77" s="8" t="n"/>
      <c r="O77" s="12">
        <f>IF(D77="","",IFERROR(VLOOKUP(D77,'T778 Summary'!$D$5:$E$104,2,FALSE),""))</f>
        <v/>
      </c>
      <c r="P77" s="12">
        <f>IF(A77="","",IFERROR(IF(OR(R77="No",N77&lt;=0),0,MIN(N77,O77)),0))</f>
        <v/>
      </c>
      <c r="Q77" s="4" t="n"/>
      <c r="R77" s="4" t="n"/>
      <c r="S77" s="6" t="n"/>
      <c r="T77" s="13">
        <f>IF(A77="","",IFERROR(VLOOKUP(L77,'T778 Summary'!$J$15:$K$20,2,FALSE),""))</f>
        <v/>
      </c>
    </row>
    <row r="78">
      <c r="A78" s="4" t="n"/>
      <c r="B78" s="5" t="n"/>
      <c r="C78" s="6" t="n"/>
      <c r="D78" s="6" t="n"/>
      <c r="E78" s="5" t="n"/>
      <c r="F78" s="7">
        <f>IF(E78="","",IFERROR(DATEDIF(E78,DATE(2026,12,31),"Y"),""))</f>
        <v/>
      </c>
      <c r="G78" s="4" t="n"/>
      <c r="H78" s="6" t="n"/>
      <c r="I78" s="4" t="n"/>
      <c r="J78" s="4" t="n"/>
      <c r="K78" s="6" t="n"/>
      <c r="L78" s="4" t="n"/>
      <c r="M78" s="4" t="n"/>
      <c r="N78" s="8" t="n"/>
      <c r="O78" s="9">
        <f>IF(D78="","",IFERROR(VLOOKUP(D78,'T778 Summary'!$D$5:$E$104,2,FALSE),""))</f>
        <v/>
      </c>
      <c r="P78" s="9">
        <f>IF(A78="","",IFERROR(IF(OR(R78="No",N78&lt;=0),0,MIN(N78,O78)),0))</f>
        <v/>
      </c>
      <c r="Q78" s="4" t="n"/>
      <c r="R78" s="4" t="n"/>
      <c r="S78" s="6" t="n"/>
      <c r="T78" s="10">
        <f>IF(A78="","",IFERROR(VLOOKUP(L78,'T778 Summary'!$J$15:$K$20,2,FALSE),""))</f>
        <v/>
      </c>
    </row>
    <row r="79">
      <c r="A79" s="4" t="n"/>
      <c r="B79" s="5" t="n"/>
      <c r="C79" s="6" t="n"/>
      <c r="D79" s="6" t="n"/>
      <c r="E79" s="5" t="n"/>
      <c r="F79" s="11">
        <f>IF(E79="","",IFERROR(DATEDIF(E79,DATE(2026,12,31),"Y"),""))</f>
        <v/>
      </c>
      <c r="G79" s="4" t="n"/>
      <c r="H79" s="6" t="n"/>
      <c r="I79" s="4" t="n"/>
      <c r="J79" s="4" t="n"/>
      <c r="K79" s="6" t="n"/>
      <c r="L79" s="4" t="n"/>
      <c r="M79" s="4" t="n"/>
      <c r="N79" s="8" t="n"/>
      <c r="O79" s="12">
        <f>IF(D79="","",IFERROR(VLOOKUP(D79,'T778 Summary'!$D$5:$E$104,2,FALSE),""))</f>
        <v/>
      </c>
      <c r="P79" s="12">
        <f>IF(A79="","",IFERROR(IF(OR(R79="No",N79&lt;=0),0,MIN(N79,O79)),0))</f>
        <v/>
      </c>
      <c r="Q79" s="4" t="n"/>
      <c r="R79" s="4" t="n"/>
      <c r="S79" s="6" t="n"/>
      <c r="T79" s="13">
        <f>IF(A79="","",IFERROR(VLOOKUP(L79,'T778 Summary'!$J$15:$K$20,2,FALSE),""))</f>
        <v/>
      </c>
    </row>
    <row r="80">
      <c r="A80" s="4" t="n"/>
      <c r="B80" s="5" t="n"/>
      <c r="C80" s="6" t="n"/>
      <c r="D80" s="6" t="n"/>
      <c r="E80" s="5" t="n"/>
      <c r="F80" s="7">
        <f>IF(E80="","",IFERROR(DATEDIF(E80,DATE(2026,12,31),"Y"),""))</f>
        <v/>
      </c>
      <c r="G80" s="4" t="n"/>
      <c r="H80" s="6" t="n"/>
      <c r="I80" s="4" t="n"/>
      <c r="J80" s="4" t="n"/>
      <c r="K80" s="6" t="n"/>
      <c r="L80" s="4" t="n"/>
      <c r="M80" s="4" t="n"/>
      <c r="N80" s="8" t="n"/>
      <c r="O80" s="9">
        <f>IF(D80="","",IFERROR(VLOOKUP(D80,'T778 Summary'!$D$5:$E$104,2,FALSE),""))</f>
        <v/>
      </c>
      <c r="P80" s="9">
        <f>IF(A80="","",IFERROR(IF(OR(R80="No",N80&lt;=0),0,MIN(N80,O80)),0))</f>
        <v/>
      </c>
      <c r="Q80" s="4" t="n"/>
      <c r="R80" s="4" t="n"/>
      <c r="S80" s="6" t="n"/>
      <c r="T80" s="10">
        <f>IF(A80="","",IFERROR(VLOOKUP(L80,'T778 Summary'!$J$15:$K$20,2,FALSE),""))</f>
        <v/>
      </c>
    </row>
    <row r="81">
      <c r="A81" s="4" t="n"/>
      <c r="B81" s="5" t="n"/>
      <c r="C81" s="6" t="n"/>
      <c r="D81" s="6" t="n"/>
      <c r="E81" s="5" t="n"/>
      <c r="F81" s="11">
        <f>IF(E81="","",IFERROR(DATEDIF(E81,DATE(2026,12,31),"Y"),""))</f>
        <v/>
      </c>
      <c r="G81" s="4" t="n"/>
      <c r="H81" s="6" t="n"/>
      <c r="I81" s="4" t="n"/>
      <c r="J81" s="4" t="n"/>
      <c r="K81" s="6" t="n"/>
      <c r="L81" s="4" t="n"/>
      <c r="M81" s="4" t="n"/>
      <c r="N81" s="8" t="n"/>
      <c r="O81" s="12">
        <f>IF(D81="","",IFERROR(VLOOKUP(D81,'T778 Summary'!$D$5:$E$104,2,FALSE),""))</f>
        <v/>
      </c>
      <c r="P81" s="12">
        <f>IF(A81="","",IFERROR(IF(OR(R81="No",N81&lt;=0),0,MIN(N81,O81)),0))</f>
        <v/>
      </c>
      <c r="Q81" s="4" t="n"/>
      <c r="R81" s="4" t="n"/>
      <c r="S81" s="6" t="n"/>
      <c r="T81" s="13">
        <f>IF(A81="","",IFERROR(VLOOKUP(L81,'T778 Summary'!$J$15:$K$20,2,FALSE),""))</f>
        <v/>
      </c>
    </row>
    <row r="82">
      <c r="A82" s="4" t="n"/>
      <c r="B82" s="5" t="n"/>
      <c r="C82" s="6" t="n"/>
      <c r="D82" s="6" t="n"/>
      <c r="E82" s="5" t="n"/>
      <c r="F82" s="7">
        <f>IF(E82="","",IFERROR(DATEDIF(E82,DATE(2026,12,31),"Y"),""))</f>
        <v/>
      </c>
      <c r="G82" s="4" t="n"/>
      <c r="H82" s="6" t="n"/>
      <c r="I82" s="4" t="n"/>
      <c r="J82" s="4" t="n"/>
      <c r="K82" s="6" t="n"/>
      <c r="L82" s="4" t="n"/>
      <c r="M82" s="4" t="n"/>
      <c r="N82" s="8" t="n"/>
      <c r="O82" s="9">
        <f>IF(D82="","",IFERROR(VLOOKUP(D82,'T778 Summary'!$D$5:$E$104,2,FALSE),""))</f>
        <v/>
      </c>
      <c r="P82" s="9">
        <f>IF(A82="","",IFERROR(IF(OR(R82="No",N82&lt;=0),0,MIN(N82,O82)),0))</f>
        <v/>
      </c>
      <c r="Q82" s="4" t="n"/>
      <c r="R82" s="4" t="n"/>
      <c r="S82" s="6" t="n"/>
      <c r="T82" s="10">
        <f>IF(A82="","",IFERROR(VLOOKUP(L82,'T778 Summary'!$J$15:$K$20,2,FALSE),""))</f>
        <v/>
      </c>
    </row>
    <row r="83">
      <c r="A83" s="4" t="n"/>
      <c r="B83" s="5" t="n"/>
      <c r="C83" s="6" t="n"/>
      <c r="D83" s="6" t="n"/>
      <c r="E83" s="5" t="n"/>
      <c r="F83" s="11">
        <f>IF(E83="","",IFERROR(DATEDIF(E83,DATE(2026,12,31),"Y"),""))</f>
        <v/>
      </c>
      <c r="G83" s="4" t="n"/>
      <c r="H83" s="6" t="n"/>
      <c r="I83" s="4" t="n"/>
      <c r="J83" s="4" t="n"/>
      <c r="K83" s="6" t="n"/>
      <c r="L83" s="4" t="n"/>
      <c r="M83" s="4" t="n"/>
      <c r="N83" s="8" t="n"/>
      <c r="O83" s="12">
        <f>IF(D83="","",IFERROR(VLOOKUP(D83,'T778 Summary'!$D$5:$E$104,2,FALSE),""))</f>
        <v/>
      </c>
      <c r="P83" s="12">
        <f>IF(A83="","",IFERROR(IF(OR(R83="No",N83&lt;=0),0,MIN(N83,O83)),0))</f>
        <v/>
      </c>
      <c r="Q83" s="4" t="n"/>
      <c r="R83" s="4" t="n"/>
      <c r="S83" s="6" t="n"/>
      <c r="T83" s="13">
        <f>IF(A83="","",IFERROR(VLOOKUP(L83,'T778 Summary'!$J$15:$K$20,2,FALSE),""))</f>
        <v/>
      </c>
    </row>
    <row r="84">
      <c r="A84" s="4" t="n"/>
      <c r="B84" s="5" t="n"/>
      <c r="C84" s="6" t="n"/>
      <c r="D84" s="6" t="n"/>
      <c r="E84" s="5" t="n"/>
      <c r="F84" s="7">
        <f>IF(E84="","",IFERROR(DATEDIF(E84,DATE(2026,12,31),"Y"),""))</f>
        <v/>
      </c>
      <c r="G84" s="4" t="n"/>
      <c r="H84" s="6" t="n"/>
      <c r="I84" s="4" t="n"/>
      <c r="J84" s="4" t="n"/>
      <c r="K84" s="6" t="n"/>
      <c r="L84" s="4" t="n"/>
      <c r="M84" s="4" t="n"/>
      <c r="N84" s="8" t="n"/>
      <c r="O84" s="9">
        <f>IF(D84="","",IFERROR(VLOOKUP(D84,'T778 Summary'!$D$5:$E$104,2,FALSE),""))</f>
        <v/>
      </c>
      <c r="P84" s="9">
        <f>IF(A84="","",IFERROR(IF(OR(R84="No",N84&lt;=0),0,MIN(N84,O84)),0))</f>
        <v/>
      </c>
      <c r="Q84" s="4" t="n"/>
      <c r="R84" s="4" t="n"/>
      <c r="S84" s="6" t="n"/>
      <c r="T84" s="10">
        <f>IF(A84="","",IFERROR(VLOOKUP(L84,'T778 Summary'!$J$15:$K$20,2,FALSE),""))</f>
        <v/>
      </c>
    </row>
    <row r="85">
      <c r="A85" s="4" t="n"/>
      <c r="B85" s="5" t="n"/>
      <c r="C85" s="6" t="n"/>
      <c r="D85" s="6" t="n"/>
      <c r="E85" s="5" t="n"/>
      <c r="F85" s="11">
        <f>IF(E85="","",IFERROR(DATEDIF(E85,DATE(2026,12,31),"Y"),""))</f>
        <v/>
      </c>
      <c r="G85" s="4" t="n"/>
      <c r="H85" s="6" t="n"/>
      <c r="I85" s="4" t="n"/>
      <c r="J85" s="4" t="n"/>
      <c r="K85" s="6" t="n"/>
      <c r="L85" s="4" t="n"/>
      <c r="M85" s="4" t="n"/>
      <c r="N85" s="8" t="n"/>
      <c r="O85" s="12">
        <f>IF(D85="","",IFERROR(VLOOKUP(D85,'T778 Summary'!$D$5:$E$104,2,FALSE),""))</f>
        <v/>
      </c>
      <c r="P85" s="12">
        <f>IF(A85="","",IFERROR(IF(OR(R85="No",N85&lt;=0),0,MIN(N85,O85)),0))</f>
        <v/>
      </c>
      <c r="Q85" s="4" t="n"/>
      <c r="R85" s="4" t="n"/>
      <c r="S85" s="6" t="n"/>
      <c r="T85" s="13">
        <f>IF(A85="","",IFERROR(VLOOKUP(L85,'T778 Summary'!$J$15:$K$20,2,FALSE),""))</f>
        <v/>
      </c>
    </row>
    <row r="86">
      <c r="A86" s="4" t="n"/>
      <c r="B86" s="5" t="n"/>
      <c r="C86" s="6" t="n"/>
      <c r="D86" s="6" t="n"/>
      <c r="E86" s="5" t="n"/>
      <c r="F86" s="7">
        <f>IF(E86="","",IFERROR(DATEDIF(E86,DATE(2026,12,31),"Y"),""))</f>
        <v/>
      </c>
      <c r="G86" s="4" t="n"/>
      <c r="H86" s="6" t="n"/>
      <c r="I86" s="4" t="n"/>
      <c r="J86" s="4" t="n"/>
      <c r="K86" s="6" t="n"/>
      <c r="L86" s="4" t="n"/>
      <c r="M86" s="4" t="n"/>
      <c r="N86" s="8" t="n"/>
      <c r="O86" s="9">
        <f>IF(D86="","",IFERROR(VLOOKUP(D86,'T778 Summary'!$D$5:$E$104,2,FALSE),""))</f>
        <v/>
      </c>
      <c r="P86" s="9">
        <f>IF(A86="","",IFERROR(IF(OR(R86="No",N86&lt;=0),0,MIN(N86,O86)),0))</f>
        <v/>
      </c>
      <c r="Q86" s="4" t="n"/>
      <c r="R86" s="4" t="n"/>
      <c r="S86" s="6" t="n"/>
      <c r="T86" s="10">
        <f>IF(A86="","",IFERROR(VLOOKUP(L86,'T778 Summary'!$J$15:$K$20,2,FALSE),""))</f>
        <v/>
      </c>
    </row>
    <row r="87">
      <c r="A87" s="4" t="n"/>
      <c r="B87" s="5" t="n"/>
      <c r="C87" s="6" t="n"/>
      <c r="D87" s="6" t="n"/>
      <c r="E87" s="5" t="n"/>
      <c r="F87" s="11">
        <f>IF(E87="","",IFERROR(DATEDIF(E87,DATE(2026,12,31),"Y"),""))</f>
        <v/>
      </c>
      <c r="G87" s="4" t="n"/>
      <c r="H87" s="6" t="n"/>
      <c r="I87" s="4" t="n"/>
      <c r="J87" s="4" t="n"/>
      <c r="K87" s="6" t="n"/>
      <c r="L87" s="4" t="n"/>
      <c r="M87" s="4" t="n"/>
      <c r="N87" s="8" t="n"/>
      <c r="O87" s="12">
        <f>IF(D87="","",IFERROR(VLOOKUP(D87,'T778 Summary'!$D$5:$E$104,2,FALSE),""))</f>
        <v/>
      </c>
      <c r="P87" s="12">
        <f>IF(A87="","",IFERROR(IF(OR(R87="No",N87&lt;=0),0,MIN(N87,O87)),0))</f>
        <v/>
      </c>
      <c r="Q87" s="4" t="n"/>
      <c r="R87" s="4" t="n"/>
      <c r="S87" s="6" t="n"/>
      <c r="T87" s="13">
        <f>IF(A87="","",IFERROR(VLOOKUP(L87,'T778 Summary'!$J$15:$K$20,2,FALSE),""))</f>
        <v/>
      </c>
    </row>
    <row r="88">
      <c r="A88" s="4" t="n"/>
      <c r="B88" s="5" t="n"/>
      <c r="C88" s="6" t="n"/>
      <c r="D88" s="6" t="n"/>
      <c r="E88" s="5" t="n"/>
      <c r="F88" s="7">
        <f>IF(E88="","",IFERROR(DATEDIF(E88,DATE(2026,12,31),"Y"),""))</f>
        <v/>
      </c>
      <c r="G88" s="4" t="n"/>
      <c r="H88" s="6" t="n"/>
      <c r="I88" s="4" t="n"/>
      <c r="J88" s="4" t="n"/>
      <c r="K88" s="6" t="n"/>
      <c r="L88" s="4" t="n"/>
      <c r="M88" s="4" t="n"/>
      <c r="N88" s="8" t="n"/>
      <c r="O88" s="9">
        <f>IF(D88="","",IFERROR(VLOOKUP(D88,'T778 Summary'!$D$5:$E$104,2,FALSE),""))</f>
        <v/>
      </c>
      <c r="P88" s="9">
        <f>IF(A88="","",IFERROR(IF(OR(R88="No",N88&lt;=0),0,MIN(N88,O88)),0))</f>
        <v/>
      </c>
      <c r="Q88" s="4" t="n"/>
      <c r="R88" s="4" t="n"/>
      <c r="S88" s="6" t="n"/>
      <c r="T88" s="10">
        <f>IF(A88="","",IFERROR(VLOOKUP(L88,'T778 Summary'!$J$15:$K$20,2,FALSE),""))</f>
        <v/>
      </c>
    </row>
    <row r="89">
      <c r="A89" s="4" t="n"/>
      <c r="B89" s="5" t="n"/>
      <c r="C89" s="6" t="n"/>
      <c r="D89" s="6" t="n"/>
      <c r="E89" s="5" t="n"/>
      <c r="F89" s="11">
        <f>IF(E89="","",IFERROR(DATEDIF(E89,DATE(2026,12,31),"Y"),""))</f>
        <v/>
      </c>
      <c r="G89" s="4" t="n"/>
      <c r="H89" s="6" t="n"/>
      <c r="I89" s="4" t="n"/>
      <c r="J89" s="4" t="n"/>
      <c r="K89" s="6" t="n"/>
      <c r="L89" s="4" t="n"/>
      <c r="M89" s="4" t="n"/>
      <c r="N89" s="8" t="n"/>
      <c r="O89" s="12">
        <f>IF(D89="","",IFERROR(VLOOKUP(D89,'T778 Summary'!$D$5:$E$104,2,FALSE),""))</f>
        <v/>
      </c>
      <c r="P89" s="12">
        <f>IF(A89="","",IFERROR(IF(OR(R89="No",N89&lt;=0),0,MIN(N89,O89)),0))</f>
        <v/>
      </c>
      <c r="Q89" s="4" t="n"/>
      <c r="R89" s="4" t="n"/>
      <c r="S89" s="6" t="n"/>
      <c r="T89" s="13">
        <f>IF(A89="","",IFERROR(VLOOKUP(L89,'T778 Summary'!$J$15:$K$20,2,FALSE),""))</f>
        <v/>
      </c>
    </row>
    <row r="90">
      <c r="A90" s="4" t="n"/>
      <c r="B90" s="5" t="n"/>
      <c r="C90" s="6" t="n"/>
      <c r="D90" s="6" t="n"/>
      <c r="E90" s="5" t="n"/>
      <c r="F90" s="7">
        <f>IF(E90="","",IFERROR(DATEDIF(E90,DATE(2026,12,31),"Y"),""))</f>
        <v/>
      </c>
      <c r="G90" s="4" t="n"/>
      <c r="H90" s="6" t="n"/>
      <c r="I90" s="4" t="n"/>
      <c r="J90" s="4" t="n"/>
      <c r="K90" s="6" t="n"/>
      <c r="L90" s="4" t="n"/>
      <c r="M90" s="4" t="n"/>
      <c r="N90" s="8" t="n"/>
      <c r="O90" s="9">
        <f>IF(D90="","",IFERROR(VLOOKUP(D90,'T778 Summary'!$D$5:$E$104,2,FALSE),""))</f>
        <v/>
      </c>
      <c r="P90" s="9">
        <f>IF(A90="","",IFERROR(IF(OR(R90="No",N90&lt;=0),0,MIN(N90,O90)),0))</f>
        <v/>
      </c>
      <c r="Q90" s="4" t="n"/>
      <c r="R90" s="4" t="n"/>
      <c r="S90" s="6" t="n"/>
      <c r="T90" s="10">
        <f>IF(A90="","",IFERROR(VLOOKUP(L90,'T778 Summary'!$J$15:$K$20,2,FALSE),""))</f>
        <v/>
      </c>
    </row>
    <row r="91">
      <c r="A91" s="4" t="n"/>
      <c r="B91" s="5" t="n"/>
      <c r="C91" s="6" t="n"/>
      <c r="D91" s="6" t="n"/>
      <c r="E91" s="5" t="n"/>
      <c r="F91" s="11">
        <f>IF(E91="","",IFERROR(DATEDIF(E91,DATE(2026,12,31),"Y"),""))</f>
        <v/>
      </c>
      <c r="G91" s="4" t="n"/>
      <c r="H91" s="6" t="n"/>
      <c r="I91" s="4" t="n"/>
      <c r="J91" s="4" t="n"/>
      <c r="K91" s="6" t="n"/>
      <c r="L91" s="4" t="n"/>
      <c r="M91" s="4" t="n"/>
      <c r="N91" s="8" t="n"/>
      <c r="O91" s="12">
        <f>IF(D91="","",IFERROR(VLOOKUP(D91,'T778 Summary'!$D$5:$E$104,2,FALSE),""))</f>
        <v/>
      </c>
      <c r="P91" s="12">
        <f>IF(A91="","",IFERROR(IF(OR(R91="No",N91&lt;=0),0,MIN(N91,O91)),0))</f>
        <v/>
      </c>
      <c r="Q91" s="4" t="n"/>
      <c r="R91" s="4" t="n"/>
      <c r="S91" s="6" t="n"/>
      <c r="T91" s="13">
        <f>IF(A91="","",IFERROR(VLOOKUP(L91,'T778 Summary'!$J$15:$K$20,2,FALSE),""))</f>
        <v/>
      </c>
    </row>
    <row r="92">
      <c r="A92" s="4" t="n"/>
      <c r="B92" s="5" t="n"/>
      <c r="C92" s="6" t="n"/>
      <c r="D92" s="6" t="n"/>
      <c r="E92" s="5" t="n"/>
      <c r="F92" s="7">
        <f>IF(E92="","",IFERROR(DATEDIF(E92,DATE(2026,12,31),"Y"),""))</f>
        <v/>
      </c>
      <c r="G92" s="4" t="n"/>
      <c r="H92" s="6" t="n"/>
      <c r="I92" s="4" t="n"/>
      <c r="J92" s="4" t="n"/>
      <c r="K92" s="6" t="n"/>
      <c r="L92" s="4" t="n"/>
      <c r="M92" s="4" t="n"/>
      <c r="N92" s="8" t="n"/>
      <c r="O92" s="9">
        <f>IF(D92="","",IFERROR(VLOOKUP(D92,'T778 Summary'!$D$5:$E$104,2,FALSE),""))</f>
        <v/>
      </c>
      <c r="P92" s="9">
        <f>IF(A92="","",IFERROR(IF(OR(R92="No",N92&lt;=0),0,MIN(N92,O92)),0))</f>
        <v/>
      </c>
      <c r="Q92" s="4" t="n"/>
      <c r="R92" s="4" t="n"/>
      <c r="S92" s="6" t="n"/>
      <c r="T92" s="10">
        <f>IF(A92="","",IFERROR(VLOOKUP(L92,'T778 Summary'!$J$15:$K$20,2,FALSE),""))</f>
        <v/>
      </c>
    </row>
    <row r="93">
      <c r="A93" s="4" t="n"/>
      <c r="B93" s="5" t="n"/>
      <c r="C93" s="6" t="n"/>
      <c r="D93" s="6" t="n"/>
      <c r="E93" s="5" t="n"/>
      <c r="F93" s="11">
        <f>IF(E93="","",IFERROR(DATEDIF(E93,DATE(2026,12,31),"Y"),""))</f>
        <v/>
      </c>
      <c r="G93" s="4" t="n"/>
      <c r="H93" s="6" t="n"/>
      <c r="I93" s="4" t="n"/>
      <c r="J93" s="4" t="n"/>
      <c r="K93" s="6" t="n"/>
      <c r="L93" s="4" t="n"/>
      <c r="M93" s="4" t="n"/>
      <c r="N93" s="8" t="n"/>
      <c r="O93" s="12">
        <f>IF(D93="","",IFERROR(VLOOKUP(D93,'T778 Summary'!$D$5:$E$104,2,FALSE),""))</f>
        <v/>
      </c>
      <c r="P93" s="12">
        <f>IF(A93="","",IFERROR(IF(OR(R93="No",N93&lt;=0),0,MIN(N93,O93)),0))</f>
        <v/>
      </c>
      <c r="Q93" s="4" t="n"/>
      <c r="R93" s="4" t="n"/>
      <c r="S93" s="6" t="n"/>
      <c r="T93" s="13">
        <f>IF(A93="","",IFERROR(VLOOKUP(L93,'T778 Summary'!$J$15:$K$20,2,FALSE),""))</f>
        <v/>
      </c>
    </row>
    <row r="94">
      <c r="A94" s="4" t="n"/>
      <c r="B94" s="5" t="n"/>
      <c r="C94" s="6" t="n"/>
      <c r="D94" s="6" t="n"/>
      <c r="E94" s="5" t="n"/>
      <c r="F94" s="7">
        <f>IF(E94="","",IFERROR(DATEDIF(E94,DATE(2026,12,31),"Y"),""))</f>
        <v/>
      </c>
      <c r="G94" s="4" t="n"/>
      <c r="H94" s="6" t="n"/>
      <c r="I94" s="4" t="n"/>
      <c r="J94" s="4" t="n"/>
      <c r="K94" s="6" t="n"/>
      <c r="L94" s="4" t="n"/>
      <c r="M94" s="4" t="n"/>
      <c r="N94" s="8" t="n"/>
      <c r="O94" s="9">
        <f>IF(D94="","",IFERROR(VLOOKUP(D94,'T778 Summary'!$D$5:$E$104,2,FALSE),""))</f>
        <v/>
      </c>
      <c r="P94" s="9">
        <f>IF(A94="","",IFERROR(IF(OR(R94="No",N94&lt;=0),0,MIN(N94,O94)),0))</f>
        <v/>
      </c>
      <c r="Q94" s="4" t="n"/>
      <c r="R94" s="4" t="n"/>
      <c r="S94" s="6" t="n"/>
      <c r="T94" s="10">
        <f>IF(A94="","",IFERROR(VLOOKUP(L94,'T778 Summary'!$J$15:$K$20,2,FALSE),""))</f>
        <v/>
      </c>
    </row>
    <row r="95">
      <c r="A95" s="4" t="n"/>
      <c r="B95" s="5" t="n"/>
      <c r="C95" s="6" t="n"/>
      <c r="D95" s="6" t="n"/>
      <c r="E95" s="5" t="n"/>
      <c r="F95" s="11">
        <f>IF(E95="","",IFERROR(DATEDIF(E95,DATE(2026,12,31),"Y"),""))</f>
        <v/>
      </c>
      <c r="G95" s="4" t="n"/>
      <c r="H95" s="6" t="n"/>
      <c r="I95" s="4" t="n"/>
      <c r="J95" s="4" t="n"/>
      <c r="K95" s="6" t="n"/>
      <c r="L95" s="4" t="n"/>
      <c r="M95" s="4" t="n"/>
      <c r="N95" s="8" t="n"/>
      <c r="O95" s="12">
        <f>IF(D95="","",IFERROR(VLOOKUP(D95,'T778 Summary'!$D$5:$E$104,2,FALSE),""))</f>
        <v/>
      </c>
      <c r="P95" s="12">
        <f>IF(A95="","",IFERROR(IF(OR(R95="No",N95&lt;=0),0,MIN(N95,O95)),0))</f>
        <v/>
      </c>
      <c r="Q95" s="4" t="n"/>
      <c r="R95" s="4" t="n"/>
      <c r="S95" s="6" t="n"/>
      <c r="T95" s="13">
        <f>IF(A95="","",IFERROR(VLOOKUP(L95,'T778 Summary'!$J$15:$K$20,2,FALSE),""))</f>
        <v/>
      </c>
    </row>
    <row r="96">
      <c r="A96" s="4" t="n"/>
      <c r="B96" s="5" t="n"/>
      <c r="C96" s="6" t="n"/>
      <c r="D96" s="6" t="n"/>
      <c r="E96" s="5" t="n"/>
      <c r="F96" s="7">
        <f>IF(E96="","",IFERROR(DATEDIF(E96,DATE(2026,12,31),"Y"),""))</f>
        <v/>
      </c>
      <c r="G96" s="4" t="n"/>
      <c r="H96" s="6" t="n"/>
      <c r="I96" s="4" t="n"/>
      <c r="J96" s="4" t="n"/>
      <c r="K96" s="6" t="n"/>
      <c r="L96" s="4" t="n"/>
      <c r="M96" s="4" t="n"/>
      <c r="N96" s="8" t="n"/>
      <c r="O96" s="9">
        <f>IF(D96="","",IFERROR(VLOOKUP(D96,'T778 Summary'!$D$5:$E$104,2,FALSE),""))</f>
        <v/>
      </c>
      <c r="P96" s="9">
        <f>IF(A96="","",IFERROR(IF(OR(R96="No",N96&lt;=0),0,MIN(N96,O96)),0))</f>
        <v/>
      </c>
      <c r="Q96" s="4" t="n"/>
      <c r="R96" s="4" t="n"/>
      <c r="S96" s="6" t="n"/>
      <c r="T96" s="10">
        <f>IF(A96="","",IFERROR(VLOOKUP(L96,'T778 Summary'!$J$15:$K$20,2,FALSE),""))</f>
        <v/>
      </c>
    </row>
    <row r="97">
      <c r="A97" s="4" t="n"/>
      <c r="B97" s="5" t="n"/>
      <c r="C97" s="6" t="n"/>
      <c r="D97" s="6" t="n"/>
      <c r="E97" s="5" t="n"/>
      <c r="F97" s="11">
        <f>IF(E97="","",IFERROR(DATEDIF(E97,DATE(2026,12,31),"Y"),""))</f>
        <v/>
      </c>
      <c r="G97" s="4" t="n"/>
      <c r="H97" s="6" t="n"/>
      <c r="I97" s="4" t="n"/>
      <c r="J97" s="4" t="n"/>
      <c r="K97" s="6" t="n"/>
      <c r="L97" s="4" t="n"/>
      <c r="M97" s="4" t="n"/>
      <c r="N97" s="8" t="n"/>
      <c r="O97" s="12">
        <f>IF(D97="","",IFERROR(VLOOKUP(D97,'T778 Summary'!$D$5:$E$104,2,FALSE),""))</f>
        <v/>
      </c>
      <c r="P97" s="12">
        <f>IF(A97="","",IFERROR(IF(OR(R97="No",N97&lt;=0),0,MIN(N97,O97)),0))</f>
        <v/>
      </c>
      <c r="Q97" s="4" t="n"/>
      <c r="R97" s="4" t="n"/>
      <c r="S97" s="6" t="n"/>
      <c r="T97" s="13">
        <f>IF(A97="","",IFERROR(VLOOKUP(L97,'T778 Summary'!$J$15:$K$20,2,FALSE),""))</f>
        <v/>
      </c>
    </row>
    <row r="98">
      <c r="A98" s="4" t="n"/>
      <c r="B98" s="5" t="n"/>
      <c r="C98" s="6" t="n"/>
      <c r="D98" s="6" t="n"/>
      <c r="E98" s="5" t="n"/>
      <c r="F98" s="7">
        <f>IF(E98="","",IFERROR(DATEDIF(E98,DATE(2026,12,31),"Y"),""))</f>
        <v/>
      </c>
      <c r="G98" s="4" t="n"/>
      <c r="H98" s="6" t="n"/>
      <c r="I98" s="4" t="n"/>
      <c r="J98" s="4" t="n"/>
      <c r="K98" s="6" t="n"/>
      <c r="L98" s="4" t="n"/>
      <c r="M98" s="4" t="n"/>
      <c r="N98" s="8" t="n"/>
      <c r="O98" s="9">
        <f>IF(D98="","",IFERROR(VLOOKUP(D98,'T778 Summary'!$D$5:$E$104,2,FALSE),""))</f>
        <v/>
      </c>
      <c r="P98" s="9">
        <f>IF(A98="","",IFERROR(IF(OR(R98="No",N98&lt;=0),0,MIN(N98,O98)),0))</f>
        <v/>
      </c>
      <c r="Q98" s="4" t="n"/>
      <c r="R98" s="4" t="n"/>
      <c r="S98" s="6" t="n"/>
      <c r="T98" s="10">
        <f>IF(A98="","",IFERROR(VLOOKUP(L98,'T778 Summary'!$J$15:$K$20,2,FALSE),""))</f>
        <v/>
      </c>
    </row>
    <row r="99">
      <c r="A99" s="4" t="n"/>
      <c r="B99" s="5" t="n"/>
      <c r="C99" s="6" t="n"/>
      <c r="D99" s="6" t="n"/>
      <c r="E99" s="5" t="n"/>
      <c r="F99" s="11">
        <f>IF(E99="","",IFERROR(DATEDIF(E99,DATE(2026,12,31),"Y"),""))</f>
        <v/>
      </c>
      <c r="G99" s="4" t="n"/>
      <c r="H99" s="6" t="n"/>
      <c r="I99" s="4" t="n"/>
      <c r="J99" s="4" t="n"/>
      <c r="K99" s="6" t="n"/>
      <c r="L99" s="4" t="n"/>
      <c r="M99" s="4" t="n"/>
      <c r="N99" s="8" t="n"/>
      <c r="O99" s="12">
        <f>IF(D99="","",IFERROR(VLOOKUP(D99,'T778 Summary'!$D$5:$E$104,2,FALSE),""))</f>
        <v/>
      </c>
      <c r="P99" s="12">
        <f>IF(A99="","",IFERROR(IF(OR(R99="No",N99&lt;=0),0,MIN(N99,O99)),0))</f>
        <v/>
      </c>
      <c r="Q99" s="4" t="n"/>
      <c r="R99" s="4" t="n"/>
      <c r="S99" s="6" t="n"/>
      <c r="T99" s="13">
        <f>IF(A99="","",IFERROR(VLOOKUP(L99,'T778 Summary'!$J$15:$K$20,2,FALSE),""))</f>
        <v/>
      </c>
    </row>
    <row r="100">
      <c r="A100" s="4" t="n"/>
      <c r="B100" s="5" t="n"/>
      <c r="C100" s="6" t="n"/>
      <c r="D100" s="6" t="n"/>
      <c r="E100" s="5" t="n"/>
      <c r="F100" s="7">
        <f>IF(E100="","",IFERROR(DATEDIF(E100,DATE(2026,12,31),"Y"),""))</f>
        <v/>
      </c>
      <c r="G100" s="4" t="n"/>
      <c r="H100" s="6" t="n"/>
      <c r="I100" s="4" t="n"/>
      <c r="J100" s="4" t="n"/>
      <c r="K100" s="6" t="n"/>
      <c r="L100" s="4" t="n"/>
      <c r="M100" s="4" t="n"/>
      <c r="N100" s="8" t="n"/>
      <c r="O100" s="9">
        <f>IF(D100="","",IFERROR(VLOOKUP(D100,'T778 Summary'!$D$5:$E$104,2,FALSE),""))</f>
        <v/>
      </c>
      <c r="P100" s="9">
        <f>IF(A100="","",IFERROR(IF(OR(R100="No",N100&lt;=0),0,MIN(N100,O100)),0))</f>
        <v/>
      </c>
      <c r="Q100" s="4" t="n"/>
      <c r="R100" s="4" t="n"/>
      <c r="S100" s="6" t="n"/>
      <c r="T100" s="10">
        <f>IF(A100="","",IFERROR(VLOOKUP(L100,'T778 Summary'!$J$15:$K$20,2,FALSE),""))</f>
        <v/>
      </c>
    </row>
    <row r="101">
      <c r="A101" s="4" t="n"/>
      <c r="B101" s="5" t="n"/>
      <c r="C101" s="6" t="n"/>
      <c r="D101" s="6" t="n"/>
      <c r="E101" s="5" t="n"/>
      <c r="F101" s="11">
        <f>IF(E101="","",IFERROR(DATEDIF(E101,DATE(2026,12,31),"Y"),""))</f>
        <v/>
      </c>
      <c r="G101" s="4" t="n"/>
      <c r="H101" s="6" t="n"/>
      <c r="I101" s="4" t="n"/>
      <c r="J101" s="4" t="n"/>
      <c r="K101" s="6" t="n"/>
      <c r="L101" s="4" t="n"/>
      <c r="M101" s="4" t="n"/>
      <c r="N101" s="8" t="n"/>
      <c r="O101" s="12">
        <f>IF(D101="","",IFERROR(VLOOKUP(D101,'T778 Summary'!$D$5:$E$104,2,FALSE),""))</f>
        <v/>
      </c>
      <c r="P101" s="12">
        <f>IF(A101="","",IFERROR(IF(OR(R101="No",N101&lt;=0),0,MIN(N101,O101)),0))</f>
        <v/>
      </c>
      <c r="Q101" s="4" t="n"/>
      <c r="R101" s="4" t="n"/>
      <c r="S101" s="6" t="n"/>
      <c r="T101" s="13">
        <f>IF(A101="","",IFERROR(VLOOKUP(L101,'T778 Summary'!$J$15:$K$20,2,FALSE),""))</f>
        <v/>
      </c>
    </row>
    <row r="102">
      <c r="A102" s="4" t="n"/>
      <c r="B102" s="5" t="n"/>
      <c r="C102" s="6" t="n"/>
      <c r="D102" s="6" t="n"/>
      <c r="E102" s="5" t="n"/>
      <c r="F102" s="7">
        <f>IF(E102="","",IFERROR(DATEDIF(E102,DATE(2026,12,31),"Y"),""))</f>
        <v/>
      </c>
      <c r="G102" s="4" t="n"/>
      <c r="H102" s="6" t="n"/>
      <c r="I102" s="4" t="n"/>
      <c r="J102" s="4" t="n"/>
      <c r="K102" s="6" t="n"/>
      <c r="L102" s="4" t="n"/>
      <c r="M102" s="4" t="n"/>
      <c r="N102" s="8" t="n"/>
      <c r="O102" s="9">
        <f>IF(D102="","",IFERROR(VLOOKUP(D102,'T778 Summary'!$D$5:$E$104,2,FALSE),""))</f>
        <v/>
      </c>
      <c r="P102" s="9">
        <f>IF(A102="","",IFERROR(IF(OR(R102="No",N102&lt;=0),0,MIN(N102,O102)),0))</f>
        <v/>
      </c>
      <c r="Q102" s="4" t="n"/>
      <c r="R102" s="4" t="n"/>
      <c r="S102" s="6" t="n"/>
      <c r="T102" s="10">
        <f>IF(A102="","",IFERROR(VLOOKUP(L102,'T778 Summary'!$J$15:$K$20,2,FALSE),""))</f>
        <v/>
      </c>
    </row>
    <row r="103">
      <c r="A103" s="4" t="n"/>
      <c r="B103" s="5" t="n"/>
      <c r="C103" s="6" t="n"/>
      <c r="D103" s="6" t="n"/>
      <c r="E103" s="5" t="n"/>
      <c r="F103" s="11">
        <f>IF(E103="","",IFERROR(DATEDIF(E103,DATE(2026,12,31),"Y"),""))</f>
        <v/>
      </c>
      <c r="G103" s="4" t="n"/>
      <c r="H103" s="6" t="n"/>
      <c r="I103" s="4" t="n"/>
      <c r="J103" s="4" t="n"/>
      <c r="K103" s="6" t="n"/>
      <c r="L103" s="4" t="n"/>
      <c r="M103" s="4" t="n"/>
      <c r="N103" s="8" t="n"/>
      <c r="O103" s="12">
        <f>IF(D103="","",IFERROR(VLOOKUP(D103,'T778 Summary'!$D$5:$E$104,2,FALSE),""))</f>
        <v/>
      </c>
      <c r="P103" s="12">
        <f>IF(A103="","",IFERROR(IF(OR(R103="No",N103&lt;=0),0,MIN(N103,O103)),0))</f>
        <v/>
      </c>
      <c r="Q103" s="4" t="n"/>
      <c r="R103" s="4" t="n"/>
      <c r="S103" s="6" t="n"/>
      <c r="T103" s="13">
        <f>IF(A103="","",IFERROR(VLOOKUP(L103,'T778 Summary'!$J$15:$K$20,2,FALSE),""))</f>
        <v/>
      </c>
    </row>
  </sheetData>
  <autoFilter ref="A3:T103"/>
  <mergeCells count="1">
    <mergeCell ref="A1:T1"/>
  </mergeCells>
  <conditionalFormatting sqref="R4:R103">
    <cfRule type="expression" priority="1" dxfId="0">
      <formula>$R4="No"</formula>
    </cfRule>
  </conditionalFormatting>
  <conditionalFormatting sqref="P4:P103">
    <cfRule type="expression" priority="2" dxfId="1">
      <formula>$P4&gt;0</formula>
    </cfRule>
  </conditionalFormatting>
  <conditionalFormatting sqref="K4:K103">
    <cfRule type="expression" priority="3" dxfId="0">
      <formula>AND($N4&gt;0,$K4="")</formula>
    </cfRule>
  </conditionalFormatting>
  <dataValidations count="7">
    <dataValidation sqref="J4:J103" showErrorMessage="1" showInputMessage="1" allowBlank="1" type="list">
      <formula1>"AB,BC,MB,NB,NL,NS,NT,NU,ON,PE,QC,SK,YT"</formula1>
    </dataValidation>
    <dataValidation sqref="L4:L103" showErrorMessage="1" showInputMessage="1" allowBlank="1" type="list">
      <formula1>"Daycare,Before/After School Care,Camp,Babysitting,Boarding School,Other"</formula1>
    </dataValidation>
    <dataValidation sqref="Q4:Q103" showErrorMessage="1" showInputMessage="1" allowBlank="1" type="list">
      <formula1>"Cheque,E-transfer,Credit Card,Cash,Other"</formula1>
    </dataValidation>
    <dataValidation sqref="R4:R103" showErrorMessage="1" showInputMessage="1" allowBlank="1" type="list">
      <formula1>"Yes,No"</formula1>
    </dataValidation>
    <dataValidation sqref="B4:B103" showErrorMessage="1" showInputMessage="1" allowBlank="1" type="date" operator="between">
      <formula1>=DATE(1900,1,1)</formula1>
      <formula2>=DATE(2100,12,31)</formula2>
    </dataValidation>
    <dataValidation sqref="E4:E103" showErrorMessage="1" showInputMessage="1" allowBlank="1" type="date" operator="between">
      <formula1>=DATE(1900,1,1)</formula1>
      <formula2>=DATE(2026,12,31)</formula2>
    </dataValidation>
    <dataValidation sqref="N4:N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0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35" customWidth="1" min="2" max="2"/>
    <col width="4" customWidth="1" min="3" max="3"/>
    <col width="23" customWidth="1" min="4" max="4"/>
    <col width="29" customWidth="1" min="5" max="5"/>
    <col width="4" customWidth="1" min="6" max="6"/>
    <col width="4" customWidth="1" min="7" max="7"/>
    <col width="4" customWidth="1" min="8" max="8"/>
    <col width="4" customWidth="1" min="9" max="9"/>
    <col width="29" customWidth="1" min="10" max="10"/>
    <col width="30" customWidth="1" min="11" max="11"/>
    <col width="4" customWidth="1" min="12" max="12"/>
    <col width="4" customWidth="1" min="13" max="13"/>
    <col width="4" customWidth="1" min="14" max="14"/>
  </cols>
  <sheetData>
    <row r="1" ht="27" customHeight="1">
      <c r="A1" s="1" t="inlineStr">
        <is>
          <t>T778 Summary — Child Care Expense Planning Dashboard (2026)</t>
        </is>
      </c>
    </row>
    <row r="2" ht="32" customHeight="1">
      <c r="A2" s="2" t="inlineStr">
        <is>
          <t>Estimate only. Annual limits and special rules vary by child age, disability status, boarding school or camp arrangements, and other CRA requirements.</t>
        </is>
      </c>
    </row>
    <row r="3">
      <c r="A3" s="14" t="inlineStr">
        <is>
          <t>Claimant Information and Planning Inputs</t>
        </is>
      </c>
      <c r="B3" s="15" t="n"/>
      <c r="D3" s="14" t="inlineStr">
        <is>
          <t>Annual Child Limits — Planning Input</t>
        </is>
      </c>
      <c r="E3" s="15" t="n"/>
    </row>
    <row r="4">
      <c r="A4" s="13" t="inlineStr">
        <is>
          <t>Tax Year</t>
        </is>
      </c>
      <c r="B4" s="6" t="n">
        <v>2026</v>
      </c>
      <c r="D4" s="16" t="inlineStr">
        <is>
          <t>Child Name</t>
        </is>
      </c>
      <c r="E4" s="16" t="inlineStr">
        <is>
          <t>Planning Limit (CAD) — Replace</t>
        </is>
      </c>
    </row>
    <row r="5">
      <c r="A5" s="13" t="inlineStr">
        <is>
          <t>Claimant Name</t>
        </is>
      </c>
      <c r="B5" s="6" t="inlineStr">
        <is>
          <t>Replace sample claimant</t>
        </is>
      </c>
      <c r="D5" s="17" t="inlineStr">
        <is>
          <t>Liam Chen</t>
        </is>
      </c>
      <c r="E5" s="8" t="n">
        <v>2500</v>
      </c>
    </row>
    <row r="6">
      <c r="A6" s="13" t="inlineStr">
        <is>
          <t>Claimant Province or Territory</t>
        </is>
      </c>
      <c r="B6" s="6" t="inlineStr">
        <is>
          <t>ON</t>
        </is>
      </c>
      <c r="D6" s="17" t="inlineStr">
        <is>
          <t>Emma Tremblay</t>
        </is>
      </c>
      <c r="E6" s="8" t="n">
        <v>2500</v>
      </c>
    </row>
    <row r="7">
      <c r="A7" s="13" t="inlineStr">
        <is>
          <t>Claimant Earned Income (CAD)</t>
        </is>
      </c>
      <c r="B7" s="18" t="n">
        <v>72000</v>
      </c>
      <c r="D7" s="17" t="inlineStr">
        <is>
          <t>Noah Singh</t>
        </is>
      </c>
      <c r="E7" s="8" t="n">
        <v>2000</v>
      </c>
    </row>
    <row r="8">
      <c r="A8" s="13" t="inlineStr">
        <is>
          <t>Spouse or Common-law Partner Name</t>
        </is>
      </c>
      <c r="B8" s="6" t="inlineStr"/>
      <c r="D8" s="17" t="inlineStr">
        <is>
          <t>Olivia Martin</t>
        </is>
      </c>
      <c r="E8" s="8" t="n">
        <v>2000</v>
      </c>
    </row>
    <row r="9">
      <c r="A9" s="13" t="inlineStr">
        <is>
          <t>Spouse Earned Income (CAD)</t>
        </is>
      </c>
      <c r="B9" s="18" t="n">
        <v>0</v>
      </c>
      <c r="D9" s="17" t="inlineStr">
        <is>
          <t>Lucas Roy</t>
        </is>
      </c>
      <c r="E9" s="8" t="n">
        <v>1800</v>
      </c>
    </row>
    <row r="10">
      <c r="A10" s="13" t="inlineStr">
        <is>
          <t>Lower-income Spouse Indicator</t>
        </is>
      </c>
      <c r="B10" s="6" t="inlineStr">
        <is>
          <t>No</t>
        </is>
      </c>
      <c r="D10" s="17" t="inlineStr">
        <is>
          <t>Sophie Wilson</t>
        </is>
      </c>
      <c r="E10" s="8" t="n">
        <v>1800</v>
      </c>
    </row>
    <row r="11">
      <c r="A11" s="13" t="inlineStr">
        <is>
          <t>Number of Eligible Children</t>
        </is>
      </c>
      <c r="B11" s="10">
        <f>COUNTIF($D$5:$D$104,"&lt;&gt;")</f>
        <v/>
      </c>
      <c r="D11" s="17" t="inlineStr">
        <is>
          <t>Ethan Brown</t>
        </is>
      </c>
      <c r="E11" s="8" t="n">
        <v>1500</v>
      </c>
    </row>
    <row r="12" ht="42" customHeight="1">
      <c r="A12" s="13" t="inlineStr">
        <is>
          <t>CRA Review Notes</t>
        </is>
      </c>
      <c r="B12" s="6" t="inlineStr">
        <is>
          <t>Sample rows include separate planning examples. Remove unrelated records before estimating one claimant's deduction.</t>
        </is>
      </c>
      <c r="D12" s="17" t="inlineStr">
        <is>
          <t>Charlotte MacDonald</t>
        </is>
      </c>
      <c r="E12" s="8" t="n">
        <v>2500</v>
      </c>
    </row>
    <row r="13">
      <c r="D13" s="17" t="inlineStr">
        <is>
          <t>Ava Gagnon</t>
        </is>
      </c>
      <c r="E13" s="8" t="n">
        <v>2500</v>
      </c>
    </row>
    <row r="14">
      <c r="A14" s="14" t="inlineStr">
        <is>
          <t>Calculation Summary</t>
        </is>
      </c>
      <c r="B14" s="15" t="n"/>
      <c r="D14" s="17" t="n"/>
      <c r="E14" s="8" t="n"/>
      <c r="J14" s="16" t="inlineStr">
        <is>
          <t>Expense Type</t>
        </is>
      </c>
      <c r="K14" s="16" t="inlineStr">
        <is>
          <t>T778 Planning Category</t>
        </is>
      </c>
    </row>
    <row r="15">
      <c r="A15" s="13" t="inlineStr">
        <is>
          <t>Total Expenses Paid (CAD)</t>
        </is>
      </c>
      <c r="B15" s="19">
        <f>SUM('Child Care Expenses'!$N$4:$N$103)</f>
        <v/>
      </c>
      <c r="D15" s="17" t="n"/>
      <c r="E15" s="8" t="n"/>
      <c r="J15" s="13" t="inlineStr">
        <is>
          <t>Daycare</t>
        </is>
      </c>
      <c r="K15" s="13" t="inlineStr">
        <is>
          <t>Daycare or licensed centre</t>
        </is>
      </c>
    </row>
    <row r="16">
      <c r="A16" s="13" t="inlineStr">
        <is>
          <t>Total Expenses with Receipts (CAD)</t>
        </is>
      </c>
      <c r="B16" s="19">
        <f>SUMIF('Child Care Expenses'!$R$4:$R$103,"Yes",'Child Care Expenses'!$N$4:$N$103)</f>
        <v/>
      </c>
      <c r="D16" s="17" t="n"/>
      <c r="E16" s="8" t="n"/>
      <c r="J16" s="10" t="inlineStr">
        <is>
          <t>Before/After School Care</t>
        </is>
      </c>
      <c r="K16" s="10" t="inlineStr">
        <is>
          <t>School-age care</t>
        </is>
      </c>
    </row>
    <row r="17">
      <c r="A17" s="13" t="inlineStr">
        <is>
          <t>Estimated Deductible Child Care Expenses (CAD)</t>
        </is>
      </c>
      <c r="B17" s="19">
        <f>SUM('Child Care Expenses'!$P$4:$P$103)</f>
        <v/>
      </c>
      <c r="D17" s="17" t="n"/>
      <c r="E17" s="8" t="n"/>
      <c r="J17" s="13" t="inlineStr">
        <is>
          <t>Camp</t>
        </is>
      </c>
      <c r="K17" s="13" t="inlineStr">
        <is>
          <t>Day camp planning item</t>
        </is>
      </c>
    </row>
    <row r="18">
      <c r="A18" s="13" t="inlineStr">
        <is>
          <t>Unused or Unsupported Expenses (CAD)</t>
        </is>
      </c>
      <c r="B18" s="19">
        <f>IF(B15-B17&lt;0,0,B15-B17)</f>
        <v/>
      </c>
      <c r="D18" s="17" t="n"/>
      <c r="E18" s="8" t="n"/>
      <c r="J18" s="10" t="inlineStr">
        <is>
          <t>Babysitting</t>
        </is>
      </c>
      <c r="K18" s="10" t="inlineStr">
        <is>
          <t>Individual caregiver</t>
        </is>
      </c>
    </row>
    <row r="19">
      <c r="A19" s="13" t="inlineStr">
        <is>
          <t>Average Expense per Recorded Payment (CAD)</t>
        </is>
      </c>
      <c r="B19" s="19">
        <f>IFERROR(AVERAGE('Child Care Expenses'!$N$4:$N$103),0)</f>
        <v/>
      </c>
      <c r="D19" s="17" t="n"/>
      <c r="E19" s="8" t="n"/>
      <c r="J19" s="13" t="inlineStr">
        <is>
          <t>Boarding School</t>
        </is>
      </c>
      <c r="K19" s="13" t="inlineStr">
        <is>
          <t>Boarding school planning item</t>
        </is>
      </c>
    </row>
    <row r="20">
      <c r="A20" s="13" t="inlineStr">
        <is>
          <t>Missing-receipt Count</t>
        </is>
      </c>
      <c r="B20" s="20">
        <f>COUNTIF('Child Care Expenses'!$R$4:$R$103,"No")</f>
        <v/>
      </c>
      <c r="D20" s="17" t="n"/>
      <c r="E20" s="8" t="n"/>
      <c r="J20" s="10" t="inlineStr">
        <is>
          <t>Other</t>
        </is>
      </c>
      <c r="K20" s="10" t="inlineStr">
        <is>
          <t>Review CRA eligibility</t>
        </is>
      </c>
    </row>
    <row r="21">
      <c r="A21" s="13" t="inlineStr">
        <is>
          <t>Supported-expense Percentage</t>
        </is>
      </c>
      <c r="B21" s="21">
        <f>IF(B15=0,0,B16/B15)</f>
        <v/>
      </c>
      <c r="D21" s="17" t="n"/>
      <c r="E21" s="8" t="n"/>
    </row>
    <row r="22">
      <c r="A22" s="13" t="inlineStr">
        <is>
          <t>Estimated Allowable Amount (CAD) — Estimate Only</t>
        </is>
      </c>
      <c r="B22" s="19">
        <f>IF(B7="","",MIN(B17,B7))</f>
        <v/>
      </c>
      <c r="D22" s="17" t="n"/>
      <c r="E22" s="8" t="n"/>
    </row>
    <row r="23">
      <c r="D23" s="17" t="n"/>
      <c r="E23" s="8" t="n"/>
      <c r="J23" s="16" t="inlineStr">
        <is>
          <t>Expense Type</t>
        </is>
      </c>
      <c r="K23" s="16" t="inlineStr">
        <is>
          <t>Eligible Amount (CAD)</t>
        </is>
      </c>
    </row>
    <row r="24">
      <c r="A24" s="22" t="inlineStr">
        <is>
          <t>Important Planning Note</t>
        </is>
      </c>
      <c r="D24" s="17" t="n"/>
      <c r="E24" s="8" t="n"/>
      <c r="J24" s="23" t="inlineStr">
        <is>
          <t>Daycare</t>
        </is>
      </c>
      <c r="K24" s="9">
        <f>IF(J24="","",SUMIF('Child Care Expenses'!$L$4:$L$103,J24,'Child Care Expenses'!$P$4:$P$103))</f>
        <v/>
      </c>
    </row>
    <row r="25" ht="42" customHeight="1">
      <c r="A25" s="24" t="inlineStr">
        <is>
          <t>Enter annual child limits that you have confirmed for the claimant. This workbook does not determine eligibility for special circumstances or replace CRA guidance.</t>
        </is>
      </c>
      <c r="D25" s="17" t="n"/>
      <c r="E25" s="8" t="n"/>
      <c r="J25" s="25" t="inlineStr">
        <is>
          <t>Before/After School Care</t>
        </is>
      </c>
      <c r="K25" s="12">
        <f>IF(J25="","",SUMIF('Child Care Expenses'!$L$4:$L$103,J25,'Child Care Expenses'!$P$4:$P$103))</f>
        <v/>
      </c>
    </row>
    <row r="26">
      <c r="D26" s="17" t="n"/>
      <c r="E26" s="8" t="n"/>
      <c r="J26" s="23" t="inlineStr">
        <is>
          <t>Camp</t>
        </is>
      </c>
      <c r="K26" s="9">
        <f>IF(J26="","",SUMIF('Child Care Expenses'!$L$4:$L$103,J26,'Child Care Expenses'!$P$4:$P$103))</f>
        <v/>
      </c>
    </row>
    <row r="27">
      <c r="D27" s="17" t="n"/>
      <c r="E27" s="8" t="n"/>
      <c r="J27" s="25" t="inlineStr">
        <is>
          <t>Babysitting</t>
        </is>
      </c>
      <c r="K27" s="12">
        <f>IF(J27="","",SUMIF('Child Care Expenses'!$L$4:$L$103,J27,'Child Care Expenses'!$P$4:$P$103))</f>
        <v/>
      </c>
    </row>
    <row r="28">
      <c r="D28" s="17" t="n"/>
      <c r="E28" s="8" t="n"/>
      <c r="J28" s="23" t="inlineStr">
        <is>
          <t>Boarding School</t>
        </is>
      </c>
      <c r="K28" s="9">
        <f>IF(J28="","",SUMIF('Child Care Expenses'!$L$4:$L$103,J28,'Child Care Expenses'!$P$4:$P$103))</f>
        <v/>
      </c>
    </row>
    <row r="29">
      <c r="D29" s="17" t="n"/>
      <c r="E29" s="8" t="n"/>
      <c r="J29" s="25" t="inlineStr">
        <is>
          <t>Other</t>
        </is>
      </c>
      <c r="K29" s="12">
        <f>IF(J29="","",SUMIF('Child Care Expenses'!$L$4:$L$103,J29,'Child Care Expenses'!$P$4:$P$103))</f>
        <v/>
      </c>
    </row>
    <row r="30">
      <c r="D30" s="17" t="n"/>
      <c r="E30" s="8" t="n"/>
    </row>
    <row r="31">
      <c r="D31" s="17" t="n"/>
      <c r="E31" s="8" t="n"/>
    </row>
    <row r="32">
      <c r="D32" s="17" t="n"/>
      <c r="E32" s="8" t="n"/>
    </row>
    <row r="33">
      <c r="D33" s="17" t="n"/>
      <c r="E33" s="8" t="n"/>
      <c r="J33" s="16" t="inlineStr">
        <is>
          <t>Receipt Status</t>
        </is>
      </c>
      <c r="K33" s="16" t="inlineStr">
        <is>
          <t>Amount Paid (CAD)</t>
        </is>
      </c>
    </row>
    <row r="34">
      <c r="D34" s="17" t="n"/>
      <c r="E34" s="8" t="n"/>
      <c r="J34" s="23" t="inlineStr">
        <is>
          <t>Receipts Available</t>
        </is>
      </c>
      <c r="K34" s="9">
        <f>$B$16</f>
        <v/>
      </c>
    </row>
    <row r="35">
      <c r="D35" s="17" t="n"/>
      <c r="E35" s="8" t="n"/>
      <c r="J35" s="25" t="inlineStr">
        <is>
          <t>Documentation Required</t>
        </is>
      </c>
      <c r="K35" s="12">
        <f>IF($B$15-$B$16&lt;0,0,$B$15-$B$16)</f>
        <v/>
      </c>
    </row>
    <row r="36">
      <c r="D36" s="17" t="n"/>
      <c r="E36" s="8" t="n"/>
    </row>
    <row r="37">
      <c r="D37" s="17" t="n"/>
      <c r="E37" s="8" t="n"/>
    </row>
    <row r="38">
      <c r="D38" s="17" t="n"/>
      <c r="E38" s="8" t="n"/>
    </row>
    <row r="39">
      <c r="D39" s="17" t="n"/>
      <c r="E39" s="8" t="n"/>
    </row>
    <row r="40">
      <c r="D40" s="17" t="n"/>
      <c r="E40" s="8" t="n"/>
    </row>
    <row r="41">
      <c r="D41" s="17" t="n"/>
      <c r="E41" s="8" t="n"/>
    </row>
    <row r="42">
      <c r="D42" s="17" t="n"/>
      <c r="E42" s="8" t="n"/>
    </row>
    <row r="43">
      <c r="D43" s="17" t="n"/>
      <c r="E43" s="8" t="n"/>
    </row>
    <row r="44">
      <c r="D44" s="17" t="n"/>
      <c r="E44" s="8" t="n"/>
    </row>
    <row r="45">
      <c r="D45" s="17" t="n"/>
      <c r="E45" s="8" t="n"/>
    </row>
    <row r="46">
      <c r="D46" s="17" t="n"/>
      <c r="E46" s="8" t="n"/>
    </row>
    <row r="47">
      <c r="D47" s="17" t="n"/>
      <c r="E47" s="8" t="n"/>
    </row>
    <row r="48">
      <c r="D48" s="17" t="n"/>
      <c r="E48" s="8" t="n"/>
    </row>
    <row r="49">
      <c r="D49" s="17" t="n"/>
      <c r="E49" s="8" t="n"/>
    </row>
    <row r="50">
      <c r="D50" s="17" t="n"/>
      <c r="E50" s="8" t="n"/>
    </row>
    <row r="51">
      <c r="D51" s="17" t="n"/>
      <c r="E51" s="8" t="n"/>
    </row>
    <row r="52">
      <c r="D52" s="17" t="n"/>
      <c r="E52" s="8" t="n"/>
    </row>
    <row r="53">
      <c r="D53" s="17" t="n"/>
      <c r="E53" s="8" t="n"/>
    </row>
    <row r="54">
      <c r="D54" s="17" t="n"/>
      <c r="E54" s="8" t="n"/>
    </row>
    <row r="55">
      <c r="D55" s="17" t="n"/>
      <c r="E55" s="8" t="n"/>
    </row>
    <row r="56">
      <c r="D56" s="17" t="n"/>
      <c r="E56" s="8" t="n"/>
    </row>
    <row r="57">
      <c r="D57" s="17" t="n"/>
      <c r="E57" s="8" t="n"/>
    </row>
    <row r="58">
      <c r="D58" s="17" t="n"/>
      <c r="E58" s="8" t="n"/>
    </row>
    <row r="59">
      <c r="D59" s="17" t="n"/>
      <c r="E59" s="8" t="n"/>
    </row>
    <row r="60">
      <c r="D60" s="17" t="n"/>
      <c r="E60" s="8" t="n"/>
    </row>
    <row r="61">
      <c r="D61" s="17" t="n"/>
      <c r="E61" s="8" t="n"/>
    </row>
    <row r="62">
      <c r="D62" s="17" t="n"/>
      <c r="E62" s="8" t="n"/>
    </row>
    <row r="63">
      <c r="D63" s="17" t="n"/>
      <c r="E63" s="8" t="n"/>
    </row>
    <row r="64">
      <c r="D64" s="17" t="n"/>
      <c r="E64" s="8" t="n"/>
    </row>
    <row r="65">
      <c r="D65" s="17" t="n"/>
      <c r="E65" s="8" t="n"/>
    </row>
    <row r="66">
      <c r="D66" s="17" t="n"/>
      <c r="E66" s="8" t="n"/>
    </row>
    <row r="67">
      <c r="D67" s="17" t="n"/>
      <c r="E67" s="8" t="n"/>
    </row>
    <row r="68">
      <c r="D68" s="17" t="n"/>
      <c r="E68" s="8" t="n"/>
    </row>
    <row r="69">
      <c r="D69" s="17" t="n"/>
      <c r="E69" s="8" t="n"/>
    </row>
    <row r="70">
      <c r="D70" s="17" t="n"/>
      <c r="E70" s="8" t="n"/>
    </row>
    <row r="71">
      <c r="D71" s="17" t="n"/>
      <c r="E71" s="8" t="n"/>
    </row>
    <row r="72">
      <c r="D72" s="17" t="n"/>
      <c r="E72" s="8" t="n"/>
    </row>
    <row r="73">
      <c r="D73" s="17" t="n"/>
      <c r="E73" s="8" t="n"/>
    </row>
    <row r="74">
      <c r="D74" s="17" t="n"/>
      <c r="E74" s="8" t="n"/>
    </row>
    <row r="75">
      <c r="D75" s="17" t="n"/>
      <c r="E75" s="8" t="n"/>
    </row>
    <row r="76">
      <c r="D76" s="17" t="n"/>
      <c r="E76" s="8" t="n"/>
    </row>
    <row r="77">
      <c r="D77" s="17" t="n"/>
      <c r="E77" s="8" t="n"/>
    </row>
    <row r="78">
      <c r="D78" s="17" t="n"/>
      <c r="E78" s="8" t="n"/>
    </row>
    <row r="79">
      <c r="D79" s="17" t="n"/>
      <c r="E79" s="8" t="n"/>
    </row>
    <row r="80">
      <c r="D80" s="17" t="n"/>
      <c r="E80" s="8" t="n"/>
    </row>
    <row r="81">
      <c r="D81" s="17" t="n"/>
      <c r="E81" s="8" t="n"/>
    </row>
    <row r="82">
      <c r="D82" s="17" t="n"/>
      <c r="E82" s="8" t="n"/>
    </row>
    <row r="83">
      <c r="D83" s="17" t="n"/>
      <c r="E83" s="8" t="n"/>
    </row>
    <row r="84">
      <c r="D84" s="17" t="n"/>
      <c r="E84" s="8" t="n"/>
    </row>
    <row r="85">
      <c r="D85" s="17" t="n"/>
      <c r="E85" s="8" t="n"/>
    </row>
    <row r="86">
      <c r="D86" s="17" t="n"/>
      <c r="E86" s="8" t="n"/>
    </row>
    <row r="87">
      <c r="D87" s="17" t="n"/>
      <c r="E87" s="8" t="n"/>
    </row>
    <row r="88">
      <c r="D88" s="17" t="n"/>
      <c r="E88" s="8" t="n"/>
    </row>
    <row r="89">
      <c r="D89" s="17" t="n"/>
      <c r="E89" s="8" t="n"/>
    </row>
    <row r="90">
      <c r="D90" s="17" t="n"/>
      <c r="E90" s="8" t="n"/>
    </row>
    <row r="91">
      <c r="D91" s="17" t="n"/>
      <c r="E91" s="8" t="n"/>
    </row>
    <row r="92">
      <c r="D92" s="17" t="n"/>
      <c r="E92" s="8" t="n"/>
    </row>
    <row r="93">
      <c r="D93" s="17" t="n"/>
      <c r="E93" s="8" t="n"/>
    </row>
    <row r="94">
      <c r="D94" s="17" t="n"/>
      <c r="E94" s="8" t="n"/>
    </row>
    <row r="95">
      <c r="D95" s="17" t="n"/>
      <c r="E95" s="8" t="n"/>
    </row>
    <row r="96">
      <c r="D96" s="17" t="n"/>
      <c r="E96" s="8" t="n"/>
    </row>
    <row r="97">
      <c r="D97" s="17" t="n"/>
      <c r="E97" s="8" t="n"/>
    </row>
    <row r="98">
      <c r="D98" s="17" t="n"/>
      <c r="E98" s="8" t="n"/>
    </row>
    <row r="99">
      <c r="D99" s="17" t="n"/>
      <c r="E99" s="8" t="n"/>
    </row>
    <row r="100">
      <c r="D100" s="17" t="n"/>
      <c r="E100" s="8" t="n"/>
    </row>
    <row r="101">
      <c r="D101" s="17" t="n"/>
      <c r="E101" s="8" t="n"/>
    </row>
    <row r="102">
      <c r="D102" s="17" t="n"/>
      <c r="E102" s="8" t="n"/>
    </row>
    <row r="103">
      <c r="D103" s="17" t="n"/>
      <c r="E103" s="8" t="n"/>
    </row>
    <row r="104">
      <c r="D104" s="17" t="n"/>
      <c r="E104" s="8" t="n"/>
    </row>
  </sheetData>
  <mergeCells count="1">
    <mergeCell ref="A1:N1"/>
  </mergeCells>
  <dataValidations count="4">
    <dataValidation sqref="E5:E104" showErrorMessage="1" showInputMessage="1" allowBlank="1" type="decimal" operator="greaterThanOrEqual">
      <formula1>0</formula1>
    </dataValidation>
    <dataValidation sqref="B6" showErrorMessage="1" showInputMessage="1" allowBlank="1" type="list">
      <formula1>"AB,BC,MB,NB,NL,NS,NT,NU,ON,PE,QC,SK,YT"</formula1>
    </dataValidation>
    <dataValidation sqref="B10" showErrorMessage="1" showInputMessage="1" allowBlank="1" type="list">
      <formula1>"Yes,No,Not Confirmed"</formula1>
    </dataValidation>
    <dataValidation sqref="B7:B9" showErrorMessage="1" showInputMessage="1" allowBlank="1" type="decimal" operator="greaterThanOrEqual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112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7" customHeight="1">
      <c r="A1" s="1" t="inlineStr">
        <is>
          <t>Child Care Expense Deduction Planner — Instructions</t>
        </is>
      </c>
    </row>
    <row r="2"/>
    <row r="3">
      <c r="A3" s="26" t="inlineStr">
        <is>
          <t>Using This Workbook</t>
        </is>
      </c>
      <c r="B3" s="27" t="n"/>
      <c r="C3" s="27" t="n"/>
      <c r="D3" s="27" t="n"/>
      <c r="E3" s="27" t="n"/>
      <c r="F3" s="27" t="n"/>
      <c r="G3" s="27" t="n"/>
      <c r="H3" s="27" t="n"/>
    </row>
    <row r="4" ht="30" customHeight="1">
      <c r="A4" s="10" t="inlineStr">
        <is>
          <t>•</t>
        </is>
      </c>
      <c r="B4" s="10" t="inlineStr">
        <is>
          <t>Enter amounts actually paid during the 2026 tax year in the Child Care Expenses sheet.</t>
        </is>
      </c>
      <c r="C4" s="10" t="n"/>
      <c r="D4" s="10" t="n"/>
      <c r="E4" s="10" t="n"/>
      <c r="F4" s="10" t="n"/>
      <c r="G4" s="10" t="n"/>
      <c r="H4" s="10" t="n"/>
    </row>
    <row r="5" ht="30" customHeight="1">
      <c r="A5" s="13" t="inlineStr">
        <is>
          <t>•</t>
        </is>
      </c>
      <c r="B5" s="13" t="inlineStr">
        <is>
          <t>Keep receipts and provider information, including the provider's SIN or business number where applicable.</t>
        </is>
      </c>
      <c r="C5" s="13" t="n"/>
      <c r="D5" s="13" t="n"/>
      <c r="E5" s="13" t="n"/>
      <c r="F5" s="13" t="n"/>
      <c r="G5" s="13" t="n"/>
      <c r="H5" s="13" t="n"/>
    </row>
    <row r="6" ht="30" customHeight="1">
      <c r="A6" s="10" t="inlineStr">
        <is>
          <t>•</t>
        </is>
      </c>
      <c r="B6" s="10" t="inlineStr">
        <is>
          <t>Confirm whether the provider is an individual, business, licensed centre, camp, school, or other organisation.</t>
        </is>
      </c>
      <c r="C6" s="10" t="n"/>
      <c r="D6" s="10" t="n"/>
      <c r="E6" s="10" t="n"/>
      <c r="F6" s="10" t="n"/>
      <c r="G6" s="10" t="n"/>
      <c r="H6" s="10" t="n"/>
    </row>
    <row r="7" ht="30" customHeight="1">
      <c r="A7" s="13" t="inlineStr">
        <is>
          <t>•</t>
        </is>
      </c>
      <c r="B7" s="13" t="inlineStr">
        <is>
          <t>Enter child-specific annual planning limits in the T778 Summary sheet after verifying current CRA guidance.</t>
        </is>
      </c>
      <c r="C7" s="13" t="n"/>
      <c r="D7" s="13" t="n"/>
      <c r="E7" s="13" t="n"/>
      <c r="F7" s="13" t="n"/>
      <c r="G7" s="13" t="n"/>
      <c r="H7" s="13" t="n"/>
    </row>
    <row r="8" ht="30" customHeight="1">
      <c r="A8" s="10" t="inlineStr">
        <is>
          <t>•</t>
        </is>
      </c>
      <c r="B8" s="10" t="inlineStr">
        <is>
          <t>The T778 Eligible Amount column is a planning calculation only and does not confirm that an expense is deductible.</t>
        </is>
      </c>
      <c r="C8" s="10" t="n"/>
      <c r="D8" s="10" t="n"/>
      <c r="E8" s="10" t="n"/>
      <c r="F8" s="10" t="n"/>
      <c r="G8" s="10" t="n"/>
      <c r="H8" s="10" t="n"/>
    </row>
    <row r="9" ht="30" customHeight="1">
      <c r="A9" s="13" t="inlineStr">
        <is>
          <t>•</t>
        </is>
      </c>
      <c r="B9" s="13" t="inlineStr">
        <is>
          <t>Review CRA Form T778 and the current CRA guidance before filing.</t>
        </is>
      </c>
      <c r="C9" s="13" t="n"/>
      <c r="D9" s="13" t="n"/>
      <c r="E9" s="13" t="n"/>
      <c r="F9" s="13" t="n"/>
      <c r="G9" s="13" t="n"/>
      <c r="H9" s="13" t="n"/>
    </row>
    <row r="10"/>
    <row r="11">
      <c r="A11" s="22" t="inlineStr">
        <is>
          <t>Important Filing and Privacy Reminder</t>
        </is>
      </c>
      <c r="B11" s="28" t="n"/>
      <c r="C11" s="28" t="n"/>
      <c r="D11" s="28" t="n"/>
      <c r="E11" s="28" t="n"/>
      <c r="F11" s="28" t="n"/>
      <c r="G11" s="28" t="n"/>
      <c r="H11" s="28" t="n"/>
    </row>
    <row r="12" ht="34" customHeight="1">
      <c r="A12" s="10" t="inlineStr">
        <is>
          <t>•</t>
        </is>
      </c>
      <c r="B12" s="10" t="inlineStr">
        <is>
          <t>Consider earned-income, spouse or common-law partner, student, disability, separation, and support-payment rules before claiming an amount.</t>
        </is>
      </c>
      <c r="C12" s="10" t="n"/>
      <c r="D12" s="10" t="n"/>
      <c r="E12" s="10" t="n"/>
      <c r="F12" s="10" t="n"/>
      <c r="G12" s="10" t="n"/>
      <c r="H12" s="10" t="n"/>
    </row>
    <row r="13" ht="34" customHeight="1">
      <c r="A13" s="13" t="inlineStr">
        <is>
          <t>•</t>
        </is>
      </c>
      <c r="B13" s="13" t="inlineStr">
        <is>
          <t>Do not treat this workbook as a completed tax return or an official CRA form.</t>
        </is>
      </c>
      <c r="C13" s="13" t="n"/>
      <c r="D13" s="13" t="n"/>
      <c r="E13" s="13" t="n"/>
      <c r="F13" s="13" t="n"/>
      <c r="G13" s="13" t="n"/>
      <c r="H13" s="13" t="n"/>
    </row>
    <row r="14" ht="34" customHeight="1">
      <c r="A14" s="10" t="inlineStr">
        <is>
          <t>•</t>
        </is>
      </c>
      <c r="B14" s="10" t="inlineStr">
        <is>
          <t>Retain records in accordance with CRA requirements and protect personal information under applicable privacy obligations, including PIPEDA where relevant.</t>
        </is>
      </c>
      <c r="C14" s="10" t="n"/>
      <c r="D14" s="10" t="n"/>
      <c r="E14" s="10" t="n"/>
      <c r="F14" s="10" t="n"/>
      <c r="G14" s="10" t="n"/>
      <c r="H14" s="10" t="n"/>
    </row>
    <row r="15" ht="34" customHeight="1">
      <c r="A15" s="13" t="inlineStr">
        <is>
          <t>•</t>
        </is>
      </c>
      <c r="B15" s="13" t="inlineStr">
        <is>
          <t>The T778 Summary dashboard is an estimate for planning purposes. Confirm all restrictions, exceptions, and supporting documents before filing.</t>
        </is>
      </c>
      <c r="C15" s="13" t="n"/>
      <c r="D15" s="13" t="n"/>
      <c r="E15" s="13" t="n"/>
      <c r="F15" s="13" t="n"/>
      <c r="G15" s="13" t="n"/>
      <c r="H15" s="13" t="n"/>
    </row>
    <row r="16"/>
    <row r="17"/>
    <row r="18">
      <c r="A18" s="14" t="inlineStr">
        <is>
          <t>Worksheet Reference</t>
        </is>
      </c>
      <c r="B18" s="15" t="n"/>
      <c r="C18" s="15" t="n"/>
      <c r="D18" s="15" t="n"/>
      <c r="E18" s="15" t="n"/>
      <c r="F18" s="15" t="n"/>
      <c r="G18" s="15" t="n"/>
      <c r="H18" s="15" t="n"/>
    </row>
    <row r="19" ht="38" customHeight="1">
      <c r="A19" s="13" t="inlineStr">
        <is>
          <t>Child Care Expenses</t>
        </is>
      </c>
      <c r="B19" s="13" t="inlineStr">
        <is>
          <t>Enter each payment, receipt status, provider details, and supporting notes. Formula cells calculate age, planning limit, eligible amount, and planning category.</t>
        </is>
      </c>
      <c r="C19" s="29" t="n"/>
      <c r="D19" s="29" t="n"/>
      <c r="E19" s="29" t="n"/>
      <c r="F19" s="29" t="n"/>
      <c r="G19" s="29" t="n"/>
      <c r="H19" s="29" t="n"/>
    </row>
    <row r="20" ht="38" customHeight="1">
      <c r="A20" s="10" t="inlineStr">
        <is>
          <t>T778 Summary</t>
        </is>
      </c>
      <c r="B20" s="10" t="inlineStr">
        <is>
          <t>Enter claimant information and child-specific planning limits. Review dashboard totals and charts as an estimate only.</t>
        </is>
      </c>
      <c r="C20" s="30" t="n"/>
      <c r="D20" s="30" t="n"/>
      <c r="E20" s="30" t="n"/>
      <c r="F20" s="30" t="n"/>
      <c r="G20" s="30" t="n"/>
      <c r="H20" s="30" t="n"/>
    </row>
    <row r="21" ht="38" customHeight="1">
      <c r="A21" s="13" t="inlineStr">
        <is>
          <t>Instructions</t>
        </is>
      </c>
      <c r="B21" s="13" t="inlineStr">
        <is>
          <t>Review this guidance before using the planning workbook or preparing an official return.</t>
        </is>
      </c>
      <c r="C21" s="29" t="n"/>
      <c r="D21" s="29" t="n"/>
      <c r="E21" s="29" t="n"/>
      <c r="F21" s="29" t="n"/>
      <c r="G21" s="29" t="n"/>
      <c r="H21" s="29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2026-09-08T21:11:03Z</dcterms:created>
  <dcterms:modified xmlns:dcterms="http://purl.org/dc/terms/" xmlns:xsi="http://www.w3.org/2001/XMLSchema-instance" xsi:type="dcterms:W3CDTF">2026-09-08T21:11:03Z</dcterms:modified>
</cp:coreProperties>
</file>