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ividend_Input" sheetId="1" state="visible" r:id="rId1"/>
    <sheet xmlns:r="http://schemas.openxmlformats.org/officeDocument/2006/relationships" name="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yyyy-mm-dd"/>
    <numFmt numFmtId="165" formatCode="$#,##0.00"/>
    <numFmt numFmtId="166" formatCode="0.0000"/>
  </numFmts>
  <fonts count="6">
    <font>
      <name val="Calibri"/>
      <family val="2"/>
      <color theme="1"/>
      <sz val="11"/>
      <scheme val="minor"/>
    </font>
    <font>
      <name val="Calibri"/>
      <b val="1"/>
      <color rgb="001E293B"/>
      <sz val="16"/>
    </font>
    <font>
      <name val="Calibri"/>
      <b val="1"/>
      <color rgb="00FFFFFF"/>
      <sz val="11"/>
    </font>
    <font>
      <b val="1"/>
    </font>
    <font>
      <b val="1"/>
      <color rgb="00FFFFFF"/>
    </font>
    <font>
      <b val="1"/>
      <color rgb="00C8102E"/>
      <sz val="11"/>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164" fontId="0" fillId="4" borderId="1" applyAlignment="1" pivotButton="0" quotePrefix="0" xfId="0">
      <alignment horizontal="left" vertical="center"/>
    </xf>
    <xf numFmtId="0" fontId="0" fillId="4" borderId="1" applyAlignment="1" pivotButton="0" quotePrefix="0" xfId="0">
      <alignment horizontal="left" vertical="center"/>
    </xf>
    <xf numFmtId="165" fontId="0" fillId="3" borderId="1" applyAlignment="1" pivotButton="0" quotePrefix="0" xfId="0">
      <alignment horizontal="right" vertical="center"/>
    </xf>
    <xf numFmtId="166" fontId="0" fillId="4" borderId="1" applyAlignment="1" pivotButton="0" quotePrefix="0" xfId="0">
      <alignment horizontal="right" vertical="center"/>
    </xf>
    <xf numFmtId="165" fontId="0" fillId="4" borderId="1" applyAlignment="1" pivotButton="0" quotePrefix="0" xfId="0">
      <alignment horizontal="right" vertical="center"/>
    </xf>
    <xf numFmtId="166" fontId="0" fillId="3" borderId="1" applyAlignment="1" pivotButton="0" quotePrefix="0" xfId="0">
      <alignment horizontal="right" vertical="center"/>
    </xf>
    <xf numFmtId="0" fontId="0" fillId="3" borderId="1" applyAlignment="1" pivotButton="0" quotePrefix="0" xfId="0">
      <alignment horizontal="right" vertical="center"/>
    </xf>
    <xf numFmtId="164" fontId="0" fillId="5" borderId="1" applyAlignment="1" pivotButton="0" quotePrefix="0" xfId="0">
      <alignment horizontal="left" vertical="center"/>
    </xf>
    <xf numFmtId="0" fontId="0" fillId="5" borderId="1" applyAlignment="1" pivotButton="0" quotePrefix="0" xfId="0">
      <alignment horizontal="left" vertical="center"/>
    </xf>
    <xf numFmtId="166" fontId="0" fillId="5" borderId="1" applyAlignment="1" pivotButton="0" quotePrefix="0" xfId="0">
      <alignment horizontal="right" vertical="center"/>
    </xf>
    <xf numFmtId="165" fontId="0" fillId="5" borderId="1" applyAlignment="1" pivotButton="0" quotePrefix="0" xfId="0">
      <alignment horizontal="right" vertical="center"/>
    </xf>
    <xf numFmtId="0" fontId="3" fillId="0" borderId="0" pivotButton="0" quotePrefix="0" xfId="0"/>
    <xf numFmtId="165" fontId="4" fillId="6" borderId="1" pivotButton="0" quotePrefix="0" xfId="0"/>
    <xf numFmtId="0" fontId="1" fillId="0" borderId="0" pivotButton="0" quotePrefix="0" xfId="0"/>
    <xf numFmtId="0" fontId="2" fillId="6" borderId="1" applyAlignment="1" pivotButton="0" quotePrefix="0" xfId="0">
      <alignment horizontal="center" vertical="center" wrapText="1"/>
    </xf>
    <xf numFmtId="1" fontId="0" fillId="5" borderId="1" applyAlignment="1" pivotButton="0" quotePrefix="0" xfId="0">
      <alignment horizontal="right" vertical="center"/>
    </xf>
    <xf numFmtId="0" fontId="0" fillId="4" borderId="1" pivotButton="0" quotePrefix="0" xfId="0"/>
    <xf numFmtId="165" fontId="0" fillId="4" borderId="1" pivotButton="0" quotePrefix="0" xfId="0"/>
    <xf numFmtId="0" fontId="0" fillId="5" borderId="1" pivotButton="0" quotePrefix="0" xfId="0"/>
    <xf numFmtId="165" fontId="0" fillId="5" borderId="1" pivotButton="0" quotePrefix="0" xfId="0"/>
    <xf numFmtId="0" fontId="5" fillId="5" borderId="1" applyAlignment="1" pivotButton="0" quotePrefix="0" xfId="0">
      <alignment horizontal="left" vertical="top" wrapText="1"/>
    </xf>
    <xf numFmtId="0" fontId="0" fillId="5" borderId="1" applyAlignment="1" pivotButton="0" quotePrefix="0" xfId="0">
      <alignment horizontal="left" vertical="top" wrapText="1"/>
    </xf>
    <xf numFmtId="0" fontId="5" fillId="4" borderId="1" applyAlignment="1" pivotButton="0" quotePrefix="0" xfId="0">
      <alignment horizontal="left" vertical="top" wrapText="1"/>
    </xf>
    <xf numFmtId="0" fontId="0" fillId="4" borderId="1" applyAlignment="1" pivotButton="0" quotePrefix="0" xfId="0">
      <alignment horizontal="left" vertical="top" wrapText="1"/>
    </xf>
  </cellXfs>
  <cellStyles count="1">
    <cellStyle name="Normal" xfId="0" builtinId="0" hidden="0"/>
  </cellStyles>
  <dxfs count="2">
    <dxf>
      <font>
        <b val="1"/>
        <color rgb="00DC2626"/>
      </font>
      <fill>
        <patternFill patternType="solid">
          <fgColor rgb="00FEE2E2"/>
        </patternFill>
      </fill>
    </dxf>
    <dxf>
      <font>
        <b val="1"/>
        <color rgb="0022C55E"/>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Eligible Dividend Received vs. Grossed-Up Dividend by Payer</a:t>
            </a:r>
          </a:p>
        </rich>
      </tx>
    </title>
    <plotArea>
      <barChart>
        <barDir val="col"/>
        <grouping val="clustered"/>
        <ser>
          <idx val="0"/>
          <order val="0"/>
          <tx>
            <strRef>
              <f>'Summary'!B15</f>
            </strRef>
          </tx>
          <spPr>
            <a:solidFill xmlns:a="http://schemas.openxmlformats.org/drawingml/2006/main">
              <a:srgbClr val="0F766E"/>
            </a:solidFill>
            <a:ln xmlns:a="http://schemas.openxmlformats.org/drawingml/2006/main">
              <a:prstDash val="solid"/>
            </a:ln>
          </spPr>
          <cat>
            <numRef>
              <f>'Summary'!$A$16:$A$25</f>
            </numRef>
          </cat>
          <val>
            <numRef>
              <f>'Summary'!$B$16:$B$25</f>
            </numRef>
          </val>
        </ser>
        <ser>
          <idx val="1"/>
          <order val="1"/>
          <tx>
            <strRef>
              <f>'Summary'!C15</f>
            </strRef>
          </tx>
          <spPr>
            <a:solidFill xmlns:a="http://schemas.openxmlformats.org/drawingml/2006/main">
              <a:srgbClr val="C8102E"/>
            </a:solidFill>
            <a:ln xmlns:a="http://schemas.openxmlformats.org/drawingml/2006/main">
              <a:prstDash val="solid"/>
            </a:ln>
          </spPr>
          <cat>
            <numRef>
              <f>'Summary'!$A$16:$A$25</f>
            </numRef>
          </cat>
          <val>
            <numRef>
              <f>'Summary'!$C$16:$C$25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Payer Name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4</col>
      <colOff>0</colOff>
      <row>14</row>
      <rowOff>0</rowOff>
    </from>
    <ext cx="864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4"/>
  <sheetViews>
    <sheetView workbookViewId="0">
      <pane ySplit="2" topLeftCell="A3" activePane="bottomLeft" state="frozen"/>
      <selection pane="bottomLeft" activeCell="A1" sqref="A1"/>
    </sheetView>
  </sheetViews>
  <sheetFormatPr baseColWidth="8" defaultRowHeight="15"/>
  <cols>
    <col width="12" customWidth="1" min="1" max="1"/>
    <col width="10" customWidth="1" min="2" max="2"/>
    <col width="16" customWidth="1" min="3" max="3"/>
    <col width="22" customWidth="1" min="4" max="4"/>
    <col width="22" customWidth="1" min="5" max="5"/>
    <col width="16" customWidth="1" min="6" max="6"/>
    <col width="12" customWidth="1" min="7" max="7"/>
    <col width="18" customWidth="1" min="8" max="8"/>
    <col width="16" customWidth="1" min="9" max="9"/>
    <col width="14" customWidth="1" min="10" max="10"/>
    <col width="20" customWidth="1" min="11" max="11"/>
    <col width="18" customWidth="1" min="12" max="12"/>
    <col width="22" customWidth="1" min="13" max="13"/>
  </cols>
  <sheetData>
    <row r="1" ht="24" customHeight="1">
      <c r="A1" s="1" t="inlineStr">
        <is>
          <t>Eligible Dividend Gross-Up Template — Canada (Tax Year 2026)</t>
        </is>
      </c>
    </row>
    <row r="2" ht="40" customHeight="1">
      <c r="A2" s="2" t="inlineStr">
        <is>
          <t>Date</t>
        </is>
      </c>
      <c r="B2" s="2" t="inlineStr">
        <is>
          <t>Tax Year</t>
        </is>
      </c>
      <c r="C2" s="2" t="inlineStr">
        <is>
          <t>Canadian City</t>
        </is>
      </c>
      <c r="D2" s="2" t="inlineStr">
        <is>
          <t>Payer Name</t>
        </is>
      </c>
      <c r="E2" s="2" t="inlineStr">
        <is>
          <t>Account Type</t>
        </is>
      </c>
      <c r="F2" s="2" t="inlineStr">
        <is>
          <t>Eligible Dividend Received ($)</t>
        </is>
      </c>
      <c r="G2" s="2" t="inlineStr">
        <is>
          <t>Gross-Up Rate</t>
        </is>
      </c>
      <c r="H2" s="2" t="inlineStr">
        <is>
          <t>Grossed-Up Dividend ($)</t>
        </is>
      </c>
      <c r="I2" s="2" t="inlineStr">
        <is>
          <t>Federal Dividend Tax Credit Rate</t>
        </is>
      </c>
      <c r="J2" s="2" t="inlineStr">
        <is>
          <t>Provincial Rate</t>
        </is>
      </c>
      <c r="K2" s="2" t="inlineStr">
        <is>
          <t>Estimated Total Tax on Grossed-Up Amount ($)</t>
        </is>
      </c>
      <c r="L2" s="2" t="inlineStr">
        <is>
          <t>Net After Estimated Tax ($)</t>
        </is>
      </c>
      <c r="M2" s="2" t="inlineStr">
        <is>
          <t>Notes</t>
        </is>
      </c>
    </row>
    <row r="3">
      <c r="A3" s="3" t="inlineStr">
        <is>
          <t>2026-01-15</t>
        </is>
      </c>
      <c r="B3" s="4" t="n">
        <v>2026</v>
      </c>
      <c r="C3" s="4" t="inlineStr">
        <is>
          <t>Toronto</t>
        </is>
      </c>
      <c r="D3" s="4" t="inlineStr">
        <is>
          <t>Olivia Martin</t>
        </is>
      </c>
      <c r="E3" s="4" t="inlineStr">
        <is>
          <t>Non-registered</t>
        </is>
      </c>
      <c r="F3" s="5" t="n">
        <v>450</v>
      </c>
      <c r="G3" s="6">
        <f>IF(B3=2026,0.38,0.38)</f>
        <v/>
      </c>
      <c r="H3" s="7">
        <f>F3*(1+G3)</f>
        <v/>
      </c>
      <c r="I3" s="6">
        <f>IF(B3=2026,0.150198,0.150198)</f>
        <v/>
      </c>
      <c r="J3" s="8" t="n">
        <v>0.14</v>
      </c>
      <c r="K3" s="7">
        <f>H3*(1-I3-J3)</f>
        <v/>
      </c>
      <c r="L3" s="7">
        <f>F3-K3</f>
        <v/>
      </c>
      <c r="M3" s="9" t="inlineStr">
        <is>
          <t>eligible dividend</t>
        </is>
      </c>
    </row>
    <row r="4">
      <c r="A4" s="10" t="inlineStr">
        <is>
          <t>2026-02-10</t>
        </is>
      </c>
      <c r="B4" s="11" t="n">
        <v>2026</v>
      </c>
      <c r="C4" s="11" t="inlineStr">
        <is>
          <t>Vancouver</t>
        </is>
      </c>
      <c r="D4" s="11" t="inlineStr">
        <is>
          <t>Liam Chen</t>
        </is>
      </c>
      <c r="E4" s="11" t="inlineStr">
        <is>
          <t>Non-registered</t>
        </is>
      </c>
      <c r="F4" s="5" t="n">
        <v>275</v>
      </c>
      <c r="G4" s="12">
        <f>IF(B4=2026,0.38,0.38)</f>
        <v/>
      </c>
      <c r="H4" s="13">
        <f>F4*(1+G4)</f>
        <v/>
      </c>
      <c r="I4" s="12">
        <f>IF(B4=2026,0.150198,0.150198)</f>
        <v/>
      </c>
      <c r="J4" s="8" t="n">
        <v>0.14</v>
      </c>
      <c r="K4" s="13">
        <f>H4*(1-I4-J4)</f>
        <v/>
      </c>
      <c r="L4" s="13">
        <f>F4-K4</f>
        <v/>
      </c>
      <c r="M4" s="9" t="inlineStr">
        <is>
          <t>quarterly payout</t>
        </is>
      </c>
    </row>
    <row r="5">
      <c r="A5" s="3" t="inlineStr">
        <is>
          <t>2026-03-05</t>
        </is>
      </c>
      <c r="B5" s="4" t="n">
        <v>2026</v>
      </c>
      <c r="C5" s="4" t="inlineStr">
        <is>
          <t>Calgary</t>
        </is>
      </c>
      <c r="D5" s="4" t="inlineStr">
        <is>
          <t>Emma Wilson</t>
        </is>
      </c>
      <c r="E5" s="4" t="inlineStr">
        <is>
          <t>Non-registered</t>
        </is>
      </c>
      <c r="F5" s="5" t="n">
        <v>125.5</v>
      </c>
      <c r="G5" s="6">
        <f>IF(B5=2026,0.38,0.38)</f>
        <v/>
      </c>
      <c r="H5" s="7">
        <f>F5*(1+G5)</f>
        <v/>
      </c>
      <c r="I5" s="6">
        <f>IF(B5=2026,0.150198,0.150198)</f>
        <v/>
      </c>
      <c r="J5" s="8" t="n">
        <v>0.14</v>
      </c>
      <c r="K5" s="7">
        <f>H5*(1-I5-J5)</f>
        <v/>
      </c>
      <c r="L5" s="7">
        <f>F5-K5</f>
        <v/>
      </c>
      <c r="M5" s="9" t="inlineStr">
        <is>
          <t>eligible dividend</t>
        </is>
      </c>
    </row>
    <row r="6">
      <c r="A6" s="10" t="inlineStr">
        <is>
          <t>2026-04-18</t>
        </is>
      </c>
      <c r="B6" s="11" t="n">
        <v>2026</v>
      </c>
      <c r="C6" s="11" t="inlineStr">
        <is>
          <t>Ottawa</t>
        </is>
      </c>
      <c r="D6" s="11" t="inlineStr">
        <is>
          <t>Noah Patel</t>
        </is>
      </c>
      <c r="E6" s="11" t="inlineStr">
        <is>
          <t>Non-registered</t>
        </is>
      </c>
      <c r="F6" s="5" t="n">
        <v>380</v>
      </c>
      <c r="G6" s="12">
        <f>IF(B6=2026,0.38,0.38)</f>
        <v/>
      </c>
      <c r="H6" s="13">
        <f>F6*(1+G6)</f>
        <v/>
      </c>
      <c r="I6" s="12">
        <f>IF(B6=2026,0.150198,0.150198)</f>
        <v/>
      </c>
      <c r="J6" s="8" t="n">
        <v>0.14</v>
      </c>
      <c r="K6" s="13">
        <f>H6*(1-I6-J6)</f>
        <v/>
      </c>
      <c r="L6" s="13">
        <f>F6-K6</f>
        <v/>
      </c>
      <c r="M6" s="9" t="inlineStr">
        <is>
          <t>monthly distribution</t>
        </is>
      </c>
    </row>
    <row r="7">
      <c r="A7" s="3" t="inlineStr">
        <is>
          <t>2026-05-22</t>
        </is>
      </c>
      <c r="B7" s="4" t="n">
        <v>2026</v>
      </c>
      <c r="C7" s="4" t="inlineStr">
        <is>
          <t>Montreal</t>
        </is>
      </c>
      <c r="D7" s="4" t="inlineStr">
        <is>
          <t>Sophie Tremblay</t>
        </is>
      </c>
      <c r="E7" s="4" t="inlineStr">
        <is>
          <t>Non-registered</t>
        </is>
      </c>
      <c r="F7" s="5" t="n">
        <v>210</v>
      </c>
      <c r="G7" s="6">
        <f>IF(B7=2026,0.38,0.38)</f>
        <v/>
      </c>
      <c r="H7" s="7">
        <f>F7*(1+G7)</f>
        <v/>
      </c>
      <c r="I7" s="6">
        <f>IF(B7=2026,0.150198,0.150198)</f>
        <v/>
      </c>
      <c r="J7" s="8" t="n">
        <v>0.14</v>
      </c>
      <c r="K7" s="7">
        <f>H7*(1-I7-J7)</f>
        <v/>
      </c>
      <c r="L7" s="7">
        <f>F7-K7</f>
        <v/>
      </c>
      <c r="M7" s="9" t="inlineStr">
        <is>
          <t>eligible dividend</t>
        </is>
      </c>
    </row>
    <row r="8">
      <c r="A8" s="10" t="inlineStr">
        <is>
          <t>2026-06-12</t>
        </is>
      </c>
      <c r="B8" s="11" t="n">
        <v>2026</v>
      </c>
      <c r="C8" s="11" t="inlineStr">
        <is>
          <t>Halifax</t>
        </is>
      </c>
      <c r="D8" s="11" t="inlineStr">
        <is>
          <t>Ethan Brown</t>
        </is>
      </c>
      <c r="E8" s="11" t="inlineStr">
        <is>
          <t>Non-registered</t>
        </is>
      </c>
      <c r="F8" s="5" t="n">
        <v>640</v>
      </c>
      <c r="G8" s="12">
        <f>IF(B8=2026,0.38,0.38)</f>
        <v/>
      </c>
      <c r="H8" s="13">
        <f>F8*(1+G8)</f>
        <v/>
      </c>
      <c r="I8" s="12">
        <f>IF(B8=2026,0.150198,0.150198)</f>
        <v/>
      </c>
      <c r="J8" s="8" t="n">
        <v>0.14</v>
      </c>
      <c r="K8" s="13">
        <f>H8*(1-I8-J8)</f>
        <v/>
      </c>
      <c r="L8" s="13">
        <f>F8-K8</f>
        <v/>
      </c>
      <c r="M8" s="9" t="inlineStr">
        <is>
          <t>eligible dividend</t>
        </is>
      </c>
    </row>
    <row r="9">
      <c r="A9" s="3" t="inlineStr">
        <is>
          <t>2026-07-08</t>
        </is>
      </c>
      <c r="B9" s="4" t="n">
        <v>2026</v>
      </c>
      <c r="C9" s="4" t="inlineStr">
        <is>
          <t>Winnipeg</t>
        </is>
      </c>
      <c r="D9" s="4" t="inlineStr">
        <is>
          <t>Charlotte Johnson</t>
        </is>
      </c>
      <c r="E9" s="4" t="inlineStr">
        <is>
          <t>Non-registered</t>
        </is>
      </c>
      <c r="F9" s="5" t="n">
        <v>95.75</v>
      </c>
      <c r="G9" s="6">
        <f>IF(B9=2026,0.38,0.38)</f>
        <v/>
      </c>
      <c r="H9" s="7">
        <f>F9*(1+G9)</f>
        <v/>
      </c>
      <c r="I9" s="6">
        <f>IF(B9=2026,0.150198,0.150198)</f>
        <v/>
      </c>
      <c r="J9" s="8" t="n">
        <v>0.14</v>
      </c>
      <c r="K9" s="7">
        <f>H9*(1-I9-J9)</f>
        <v/>
      </c>
      <c r="L9" s="7">
        <f>F9-K9</f>
        <v/>
      </c>
      <c r="M9" s="9" t="inlineStr">
        <is>
          <t>eligible dividend</t>
        </is>
      </c>
    </row>
    <row r="10">
      <c r="A10" s="10" t="inlineStr">
        <is>
          <t>2026-08-14</t>
        </is>
      </c>
      <c r="B10" s="11" t="n">
        <v>2026</v>
      </c>
      <c r="C10" s="11" t="inlineStr">
        <is>
          <t>Victoria</t>
        </is>
      </c>
      <c r="D10" s="11" t="inlineStr">
        <is>
          <t>William Scott</t>
        </is>
      </c>
      <c r="E10" s="11" t="inlineStr">
        <is>
          <t>Non-registered</t>
        </is>
      </c>
      <c r="F10" s="5" t="n">
        <v>320</v>
      </c>
      <c r="G10" s="12">
        <f>IF(B10=2026,0.38,0.38)</f>
        <v/>
      </c>
      <c r="H10" s="13">
        <f>F10*(1+G10)</f>
        <v/>
      </c>
      <c r="I10" s="12">
        <f>IF(B10=2026,0.150198,0.150198)</f>
        <v/>
      </c>
      <c r="J10" s="8" t="n">
        <v>0.14</v>
      </c>
      <c r="K10" s="13">
        <f>H10*(1-I10-J10)</f>
        <v/>
      </c>
      <c r="L10" s="13">
        <f>F10-K10</f>
        <v/>
      </c>
      <c r="M10" s="9" t="inlineStr">
        <is>
          <t>eligible dividend</t>
        </is>
      </c>
    </row>
    <row r="11">
      <c r="A11" s="3" t="inlineStr">
        <is>
          <t>2026-09-20</t>
        </is>
      </c>
      <c r="B11" s="4" t="n">
        <v>2026</v>
      </c>
      <c r="C11" s="4" t="inlineStr">
        <is>
          <t>Edmonton</t>
        </is>
      </c>
      <c r="D11" s="4" t="inlineStr">
        <is>
          <t>Ava Martin</t>
        </is>
      </c>
      <c r="E11" s="4" t="inlineStr">
        <is>
          <t>Non-registered</t>
        </is>
      </c>
      <c r="F11" s="5" t="n">
        <v>515.25</v>
      </c>
      <c r="G11" s="6">
        <f>IF(B11=2026,0.38,0.38)</f>
        <v/>
      </c>
      <c r="H11" s="7">
        <f>F11*(1+G11)</f>
        <v/>
      </c>
      <c r="I11" s="6">
        <f>IF(B11=2026,0.150198,0.150198)</f>
        <v/>
      </c>
      <c r="J11" s="8" t="n">
        <v>0.14</v>
      </c>
      <c r="K11" s="7">
        <f>H11*(1-I11-J11)</f>
        <v/>
      </c>
      <c r="L11" s="7">
        <f>F11-K11</f>
        <v/>
      </c>
      <c r="M11" s="9" t="inlineStr">
        <is>
          <t>eligible dividend</t>
        </is>
      </c>
    </row>
    <row r="12">
      <c r="A12" s="10" t="inlineStr">
        <is>
          <t>2026-11-03</t>
        </is>
      </c>
      <c r="B12" s="11" t="n">
        <v>2026</v>
      </c>
      <c r="C12" s="11" t="inlineStr">
        <is>
          <t>Quebec City</t>
        </is>
      </c>
      <c r="D12" s="11" t="inlineStr">
        <is>
          <t>Lucas Roy</t>
        </is>
      </c>
      <c r="E12" s="11" t="inlineStr">
        <is>
          <t>Non-registered</t>
        </is>
      </c>
      <c r="F12" s="5" t="n">
        <v>180</v>
      </c>
      <c r="G12" s="12">
        <f>IF(B12=2026,0.38,0.38)</f>
        <v/>
      </c>
      <c r="H12" s="13">
        <f>F12*(1+G12)</f>
        <v/>
      </c>
      <c r="I12" s="12">
        <f>IF(B12=2026,0.150198,0.150198)</f>
        <v/>
      </c>
      <c r="J12" s="8" t="n">
        <v>0.14</v>
      </c>
      <c r="K12" s="13">
        <f>H12*(1-I12-J12)</f>
        <v/>
      </c>
      <c r="L12" s="13">
        <f>F12-K12</f>
        <v/>
      </c>
      <c r="M12" s="9" t="inlineStr">
        <is>
          <t>eligible dividend</t>
        </is>
      </c>
    </row>
    <row r="13"/>
    <row r="14">
      <c r="E14" s="14" t="inlineStr">
        <is>
          <t>TOTALS</t>
        </is>
      </c>
      <c r="F14" s="15">
        <f>SUM(F3:F12)</f>
        <v/>
      </c>
      <c r="H14" s="15">
        <f>SUM(H3:H12)</f>
        <v/>
      </c>
      <c r="K14" s="15">
        <f>SUM(K3:K12)</f>
        <v/>
      </c>
      <c r="L14" s="15">
        <f>SUM(L3:L12)</f>
        <v/>
      </c>
    </row>
  </sheetData>
  <mergeCells count="1">
    <mergeCell ref="A1:M1"/>
  </mergeCells>
  <conditionalFormatting sqref="L3:L12">
    <cfRule type="expression" priority="1" dxfId="0" stopIfTrue="1">
      <formula>L3&lt;0</formula>
    </cfRule>
    <cfRule type="expression" priority="2" dxfId="1" stopIfTrue="1">
      <formula>L3&gt;=0</formula>
    </cfRule>
  </conditionalFormatting>
  <dataValidations count="2">
    <dataValidation sqref="B3:B12" showErrorMessage="1" showInputMessage="1" allowBlank="1" type="list">
      <formula1>"2026"</formula1>
    </dataValidation>
    <dataValidation sqref="E3:E12" showErrorMessage="1" showInputMessage="1" allowBlank="1" type="list">
      <formula1>"Non-registered,Corporate,TFSA (non-taxable)"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42" customWidth="1" min="1" max="1"/>
    <col width="20" customWidth="1" min="2" max="2"/>
    <col width="18" customWidth="1" min="3" max="3"/>
    <col width="18" customWidth="1" min="4" max="4"/>
  </cols>
  <sheetData>
    <row r="1" ht="24" customHeight="1">
      <c r="A1" s="16" t="inlineStr">
        <is>
          <t>Dividend Summary — Tax Year 2026</t>
        </is>
      </c>
    </row>
    <row r="2"/>
    <row r="3">
      <c r="A3" s="17" t="inlineStr">
        <is>
          <t>Metric</t>
        </is>
      </c>
      <c r="B3" s="17" t="inlineStr">
        <is>
          <t>Value</t>
        </is>
      </c>
    </row>
    <row r="4">
      <c r="A4" s="4" t="inlineStr">
        <is>
          <t>Total Eligible Dividends Received ($)</t>
        </is>
      </c>
      <c r="B4" s="7">
        <f>SUM(Dividend_Input!F:F)</f>
        <v/>
      </c>
    </row>
    <row r="5">
      <c r="A5" s="11" t="inlineStr">
        <is>
          <t>Total Grossed-Up Dividends ($)</t>
        </is>
      </c>
      <c r="B5" s="13">
        <f>SUM(Dividend_Input!H:H)</f>
        <v/>
      </c>
    </row>
    <row r="6">
      <c r="A6" s="4" t="inlineStr">
        <is>
          <t>Average Eligible Dividend Amount ($)</t>
        </is>
      </c>
      <c r="B6" s="7">
        <f>IFERROR(AVERAGE(Dividend_Input!F3:F1000),0)</f>
        <v/>
      </c>
    </row>
    <row r="7">
      <c r="A7" s="11" t="inlineStr">
        <is>
          <t>Count of Dividend Entries</t>
        </is>
      </c>
      <c r="B7" s="18">
        <f>COUNTIF(Dividend_Input!F:F,"&gt;0")</f>
        <v/>
      </c>
    </row>
    <row r="8">
      <c r="A8" s="4" t="inlineStr">
        <is>
          <t>Highest Single Dividend ($)</t>
        </is>
      </c>
      <c r="B8" s="7">
        <f>MAX(Dividend_Input!F:F)</f>
        <v/>
      </c>
    </row>
    <row r="9">
      <c r="A9" s="11" t="inlineStr">
        <is>
          <t>Lowest Single Dividend ($)</t>
        </is>
      </c>
      <c r="B9" s="13">
        <f>IFERROR(MIN(IF(Dividend_Input!F3:F1000&gt;0,Dividend_Input!F3:F1000)),0)</f>
        <v/>
      </c>
    </row>
    <row r="10">
      <c r="A10" s="4" t="inlineStr">
        <is>
          <t>Estimated Total Tax on Grossed-Up Amount ($)</t>
        </is>
      </c>
      <c r="B10" s="7">
        <f>SUM(Dividend_Input!K:K)</f>
        <v/>
      </c>
    </row>
    <row r="11">
      <c r="A11" s="11" t="inlineStr">
        <is>
          <t>Net After Estimated Tax Total ($)</t>
        </is>
      </c>
      <c r="B11" s="13">
        <f>SUM(Dividend_Input!L:L)</f>
        <v/>
      </c>
    </row>
    <row r="12">
      <c r="A12" s="4" t="inlineStr">
        <is>
          <t>Average Estimated Tax Rate</t>
        </is>
      </c>
      <c r="B12" s="6">
        <f>IFERROR(SUM(Dividend_Input!K:K)/SUM(Dividend_Input!H:H),0)</f>
        <v/>
      </c>
    </row>
    <row r="13"/>
    <row r="14"/>
    <row r="15">
      <c r="A15" s="17" t="inlineStr">
        <is>
          <t>Payer Name</t>
        </is>
      </c>
      <c r="B15" s="17" t="inlineStr">
        <is>
          <t>Eligible Dividend Received ($)</t>
        </is>
      </c>
      <c r="C15" s="17" t="inlineStr">
        <is>
          <t>Grossed-Up Dividend ($)</t>
        </is>
      </c>
    </row>
    <row r="16">
      <c r="A16" s="19">
        <f>Dividend_Input!D3</f>
        <v/>
      </c>
      <c r="B16" s="20">
        <f>Dividend_Input!F3</f>
        <v/>
      </c>
      <c r="C16" s="20">
        <f>Dividend_Input!H3</f>
        <v/>
      </c>
    </row>
    <row r="17">
      <c r="A17" s="21">
        <f>Dividend_Input!D4</f>
        <v/>
      </c>
      <c r="B17" s="22">
        <f>Dividend_Input!F4</f>
        <v/>
      </c>
      <c r="C17" s="22">
        <f>Dividend_Input!H4</f>
        <v/>
      </c>
    </row>
    <row r="18">
      <c r="A18" s="19">
        <f>Dividend_Input!D5</f>
        <v/>
      </c>
      <c r="B18" s="20">
        <f>Dividend_Input!F5</f>
        <v/>
      </c>
      <c r="C18" s="20">
        <f>Dividend_Input!H5</f>
        <v/>
      </c>
    </row>
    <row r="19">
      <c r="A19" s="21">
        <f>Dividend_Input!D6</f>
        <v/>
      </c>
      <c r="B19" s="22">
        <f>Dividend_Input!F6</f>
        <v/>
      </c>
      <c r="C19" s="22">
        <f>Dividend_Input!H6</f>
        <v/>
      </c>
    </row>
    <row r="20">
      <c r="A20" s="19">
        <f>Dividend_Input!D7</f>
        <v/>
      </c>
      <c r="B20" s="20">
        <f>Dividend_Input!F7</f>
        <v/>
      </c>
      <c r="C20" s="20">
        <f>Dividend_Input!H7</f>
        <v/>
      </c>
    </row>
    <row r="21">
      <c r="A21" s="21">
        <f>Dividend_Input!D8</f>
        <v/>
      </c>
      <c r="B21" s="22">
        <f>Dividend_Input!F8</f>
        <v/>
      </c>
      <c r="C21" s="22">
        <f>Dividend_Input!H8</f>
        <v/>
      </c>
    </row>
    <row r="22">
      <c r="A22" s="19">
        <f>Dividend_Input!D9</f>
        <v/>
      </c>
      <c r="B22" s="20">
        <f>Dividend_Input!F9</f>
        <v/>
      </c>
      <c r="C22" s="20">
        <f>Dividend_Input!H9</f>
        <v/>
      </c>
    </row>
    <row r="23">
      <c r="A23" s="21">
        <f>Dividend_Input!D10</f>
        <v/>
      </c>
      <c r="B23" s="22">
        <f>Dividend_Input!F10</f>
        <v/>
      </c>
      <c r="C23" s="22">
        <f>Dividend_Input!H10</f>
        <v/>
      </c>
    </row>
    <row r="24">
      <c r="A24" s="19">
        <f>Dividend_Input!D11</f>
        <v/>
      </c>
      <c r="B24" s="20">
        <f>Dividend_Input!F11</f>
        <v/>
      </c>
      <c r="C24" s="20">
        <f>Dividend_Input!H11</f>
        <v/>
      </c>
    </row>
    <row r="25">
      <c r="A25" s="21">
        <f>Dividend_Input!D12</f>
        <v/>
      </c>
      <c r="B25" s="22">
        <f>Dividend_Input!F12</f>
        <v/>
      </c>
      <c r="C25" s="22">
        <f>Dividend_Input!H12</f>
        <v/>
      </c>
    </row>
  </sheetData>
  <mergeCells count="1">
    <mergeCell ref="A1:D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4" customWidth="1" min="1" max="1"/>
    <col width="90" customWidth="1" min="2" max="2"/>
  </cols>
  <sheetData>
    <row r="1" ht="24" customHeight="1">
      <c r="A1" s="16" t="inlineStr">
        <is>
          <t>Instructions &amp; Canadian Tax Notes</t>
        </is>
      </c>
    </row>
    <row r="2"/>
    <row r="3" ht="60" customHeight="1">
      <c r="A3" s="23" t="inlineStr">
        <is>
          <t>What are eligible dividends?</t>
        </is>
      </c>
      <c r="B3" s="24" t="inlineStr">
        <is>
          <t>Eligible dividends are dividends paid by Canadian public corporations (and other corporations that elect to designate them as eligible) out of income taxed at the general corporate tax rate. They receive more favourable personal tax treatment than non-eligible (ordinary) dividends because of a higher gross-up and a larger federal dividend tax credit.</t>
        </is>
      </c>
    </row>
    <row r="4" ht="60" customHeight="1">
      <c r="A4" s="25" t="inlineStr">
        <is>
          <t>How the gross-up works</t>
        </is>
      </c>
      <c r="B4" s="26" t="inlineStr">
        <is>
          <t>For 2026, eligible dividends are grossed up by 38%, meaning the actual cash dividend received is multiplied by 1.38 to arrive at the taxable amount reported on your T1 return. This grossed-up amount is included in income, and a federal dividend tax credit (approximately 15.0198% of the grossed-up amount for 2026) plus a provincial dividend tax credit are applied to offset the tax otherwise payable.</t>
        </is>
      </c>
    </row>
    <row r="5" ht="60" customHeight="1">
      <c r="A5" s="23" t="inlineStr">
        <is>
          <t>This is a planning tool, not tax advice</t>
        </is>
      </c>
      <c r="B5" s="24" t="inlineStr">
        <is>
          <t>This template provides an estimate only and is intended for personal planning purposes. It does not constitute tax, legal, or financial advice. Always consult a qualified Canadian tax professional or accountant, and refer to the Canada Revenue Agency (CRA) guidance, before filing your tax return.</t>
        </is>
      </c>
    </row>
    <row r="6" ht="60" customHeight="1">
      <c r="A6" s="25" t="inlineStr">
        <is>
          <t>Canadian tax context</t>
        </is>
      </c>
      <c r="B6" s="26" t="inlineStr">
        <is>
          <t>Actual tax owing depends on your total income, marginal tax bracket, province or territory of residence, and applicable provincial dividend tax credit rate. The CRA administers the federal dividend tax credit; each province and territory sets its own provincial dividend tax credit rate, which varies year to year. Use current CRA and provincial rate schedules for accurate filings.</t>
        </is>
      </c>
    </row>
    <row r="7" ht="60" customHeight="1">
      <c r="A7" s="23" t="inlineStr">
        <is>
          <t>How to use the Dividend_Input sheet</t>
        </is>
      </c>
      <c r="B7" s="24" t="inlineStr">
        <is>
          <t>Enter the Date, Tax Year (2026), Canadian City, Payer Name, Account Type, and the Eligible Dividend Received amount in the pale yellow input cells. The Provincial Rate column (J) should reflect your province's estimated combined dividend tax credit offset — adjust as needed for your province. Notes may be used to flag dividends that are not eligible (e.g., small business dividends) or held in a non-taxable account such as a TFSA.</t>
        </is>
      </c>
    </row>
    <row r="8" ht="60" customHeight="1">
      <c r="A8" s="25" t="inlineStr">
        <is>
          <t>Account type reminders</t>
        </is>
      </c>
      <c r="B8" s="26" t="inlineStr">
        <is>
          <t>Dividends held inside a TFSA are not taxable and do not require gross-up calculations; dividends in a Corporate account may have different integration rules. Only Non-registered account dividends are typically subject to the personal gross-up and dividend tax credit mechanism shown in this template.</t>
        </is>
      </c>
    </row>
    <row r="9" ht="60" customHeight="1">
      <c r="A9" s="23" t="inlineStr">
        <is>
          <t>Reviewing the Summary sheet</t>
        </is>
      </c>
      <c r="B9" s="24" t="inlineStr">
        <is>
          <t>The Summary sheet aggregates totals, averages, and estimated tax impacts across all entries on the Dividend_Input sheet, and includes a column chart comparing eligible dividends received against their grossed-up equivalents by payer.</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2026-07-13T20:23:29Z</dcterms:created>
  <dcterms:modified xmlns:dcterms="http://purl.org/dc/terms/" xmlns:xsi="http://www.w3.org/2001/XMLSchema-instance" xsi:type="dcterms:W3CDTF">2026-07-13T20:23:29Z</dcterms:modified>
</cp:coreProperties>
</file>