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uel Log" sheetId="1" state="visible" r:id="rId1"/>
    <sheet xmlns:r="http://schemas.openxmlformats.org/officeDocument/2006/relationships" name="Exemption Summary" sheetId="2" state="visible" r:id="rId2"/>
    <sheet xmlns:r="http://schemas.openxmlformats.org/officeDocument/2006/relationships" name="Tax Rules"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1">
    <numFmt numFmtId="164" formatCode="$#,##0.00"/>
  </numFmts>
  <fonts count="6">
    <font>
      <name val="Calibri"/>
      <family val="2"/>
      <color theme="1"/>
      <sz val="11"/>
      <scheme val="minor"/>
    </font>
    <font>
      <name val="Calibri"/>
      <b val="1"/>
      <color rgb="000F766E"/>
      <sz val="16"/>
    </font>
    <font>
      <name val="Calibri"/>
      <b val="1"/>
      <color rgb="00FFFFFF"/>
      <sz val="11"/>
    </font>
    <font>
      <b val="1"/>
    </font>
    <font>
      <b val="1"/>
      <color rgb="00FFFFFF"/>
    </font>
    <font>
      <b val="1"/>
      <color rgb="000F766E"/>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BEB"/>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1">
    <xf numFmtId="0" fontId="0" fillId="0" borderId="0" pivotButton="0" quotePrefix="0" xfId="0"/>
    <xf numFmtId="0" fontId="1" fillId="0" borderId="0" applyAlignment="1" pivotButton="0" quotePrefix="0" xfId="0">
      <alignment horizontal="center" vertical="center" wrapText="1"/>
    </xf>
    <xf numFmtId="0" fontId="2" fillId="2" borderId="1" applyAlignment="1" pivotButton="0" quotePrefix="0" xfId="0">
      <alignment horizontal="center" vertical="center" wrapText="1"/>
    </xf>
    <xf numFmtId="0" fontId="0" fillId="3" borderId="1" pivotButton="0" quotePrefix="0" xfId="0"/>
    <xf numFmtId="0" fontId="0" fillId="4" borderId="1" pivotButton="0" quotePrefix="0" xfId="0"/>
    <xf numFmtId="0" fontId="0" fillId="4" borderId="1" applyAlignment="1" pivotButton="0" quotePrefix="0" xfId="0">
      <alignment horizontal="center" vertical="center" wrapText="1"/>
    </xf>
    <xf numFmtId="4" fontId="0" fillId="4" borderId="1" pivotButton="0" quotePrefix="0" xfId="0"/>
    <xf numFmtId="164" fontId="0" fillId="3" borderId="1" pivotButton="0" quotePrefix="0" xfId="0"/>
    <xf numFmtId="10" fontId="0" fillId="3" borderId="1" pivotButton="0" quotePrefix="0" xfId="0"/>
    <xf numFmtId="4" fontId="0" fillId="3" borderId="1" pivotButton="0" quotePrefix="0" xfId="0"/>
    <xf numFmtId="0" fontId="0" fillId="3" borderId="1" applyAlignment="1" pivotButton="0" quotePrefix="0" xfId="0">
      <alignment horizontal="center" vertical="center" wrapText="1"/>
    </xf>
    <xf numFmtId="0" fontId="0" fillId="5" borderId="1" pivotButton="0" quotePrefix="0" xfId="0"/>
    <xf numFmtId="164" fontId="0" fillId="5" borderId="1" pivotButton="0" quotePrefix="0" xfId="0"/>
    <xf numFmtId="10" fontId="0" fillId="5" borderId="1" pivotButton="0" quotePrefix="0" xfId="0"/>
    <xf numFmtId="4" fontId="0" fillId="5" borderId="1" pivotButton="0" quotePrefix="0" xfId="0"/>
    <xf numFmtId="0" fontId="0" fillId="5" borderId="1" applyAlignment="1" pivotButton="0" quotePrefix="0" xfId="0">
      <alignment horizontal="center" vertical="center" wrapText="1"/>
    </xf>
    <xf numFmtId="0" fontId="4" fillId="6" borderId="0" pivotButton="0" quotePrefix="0" xfId="0"/>
    <xf numFmtId="4" fontId="4" fillId="6" borderId="1" pivotButton="0" quotePrefix="0" xfId="0"/>
    <xf numFmtId="164" fontId="4" fillId="6" borderId="1" pivotButton="0" quotePrefix="0" xfId="0"/>
    <xf numFmtId="1" fontId="0" fillId="5" borderId="1" pivotButton="0" quotePrefix="0" xfId="0"/>
    <xf numFmtId="1" fontId="0" fillId="3" borderId="1" pivotButton="0" quotePrefix="0" xfId="0"/>
    <xf numFmtId="0" fontId="2" fillId="6" borderId="0" applyAlignment="1" pivotButton="0" quotePrefix="0" xfId="0">
      <alignment horizontal="center" vertical="center" wrapText="1"/>
    </xf>
    <xf numFmtId="0" fontId="2" fillId="2" borderId="1" pivotButton="0" quotePrefix="0" xfId="0"/>
    <xf numFmtId="0" fontId="3" fillId="0" borderId="0" pivotButton="0" quotePrefix="0" xfId="0"/>
    <xf numFmtId="10" fontId="0" fillId="0" borderId="1" pivotButton="0" quotePrefix="0" xfId="0"/>
    <xf numFmtId="0" fontId="0" fillId="3" borderId="1" applyAlignment="1" pivotButton="0" quotePrefix="0" xfId="0">
      <alignment vertical="center" wrapText="1"/>
    </xf>
    <xf numFmtId="0" fontId="0" fillId="5" borderId="1" applyAlignment="1" pivotButton="0" quotePrefix="0" xfId="0">
      <alignment vertical="center" wrapText="1"/>
    </xf>
    <xf numFmtId="0" fontId="5" fillId="5" borderId="1" applyAlignment="1" pivotButton="0" quotePrefix="0" xfId="0">
      <alignment vertical="top" wrapText="1"/>
    </xf>
    <xf numFmtId="0" fontId="0" fillId="5" borderId="1" applyAlignment="1" pivotButton="0" quotePrefix="0" xfId="0">
      <alignment vertical="top" wrapText="1"/>
    </xf>
    <xf numFmtId="0" fontId="5" fillId="3" borderId="1" applyAlignment="1" pivotButton="0" quotePrefix="0" xfId="0">
      <alignment vertical="top" wrapText="1"/>
    </xf>
    <xf numFmtId="0" fontId="0" fillId="3" borderId="1" applyAlignment="1" pivotButton="0" quotePrefix="0" xfId="0">
      <alignment vertical="top" wrapText="1"/>
    </xf>
  </cellXfs>
  <cellStyles count="1">
    <cellStyle name="Normal" xfId="0" builtinId="0" hidden="0"/>
  </cellStyles>
  <dxfs count="2">
    <dxf>
      <font>
        <b val="1"/>
        <color rgb="0022C55E"/>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Exempt vs Taxable Litres</a:t>
            </a:r>
          </a:p>
        </rich>
      </tx>
    </title>
    <plotArea>
      <pieChart>
        <varyColors val="1"/>
        <ser>
          <idx val="0"/>
          <order val="0"/>
          <spPr>
            <a:ln xmlns:a="http://schemas.openxmlformats.org/drawingml/2006/main">
              <a:prstDash val="solid"/>
            </a:ln>
          </spPr>
          <cat>
            <numRef>
              <f>'Exemption Summary'!$A$4:$A$5</f>
            </numRef>
          </cat>
          <val>
            <numRef>
              <f>'Exemption Summary'!$B$4:$B$5</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Total Tax Paid by Fuel Type</a:t>
            </a:r>
          </a:p>
        </rich>
      </tx>
    </title>
    <plotArea>
      <barChart>
        <barDir val="col"/>
        <grouping val="clustered"/>
        <ser>
          <idx val="0"/>
          <order val="0"/>
          <tx>
            <strRef>
              <f>'Exemption Summary'!B15</f>
            </strRef>
          </tx>
          <spPr>
            <a:solidFill xmlns:a="http://schemas.openxmlformats.org/drawingml/2006/main">
              <a:srgbClr val="0F766E"/>
            </a:solidFill>
            <a:ln xmlns:a="http://schemas.openxmlformats.org/drawingml/2006/main">
              <a:prstDash val="solid"/>
            </a:ln>
          </spPr>
          <cat>
            <numRef>
              <f>'Exemption Summary'!$A$16:$A$18</f>
            </numRef>
          </cat>
          <val>
            <numRef>
              <f>'Exemption Summary'!$B$16:$B$18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Fuel Type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Tax Paid (CAD)</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Monthly Fuel Spend Trend</a:t>
            </a:r>
          </a:p>
        </rich>
      </tx>
    </title>
    <plotArea>
      <lineChart>
        <grouping val="standard"/>
        <ser>
          <idx val="0"/>
          <order val="0"/>
          <tx>
            <strRef>
              <f>'Exemption Summary'!B22</f>
            </strRef>
          </tx>
          <spPr>
            <a:ln xmlns:a="http://schemas.openxmlformats.org/drawingml/2006/main" w="25000">
              <a:prstDash val="solid"/>
            </a:ln>
          </spPr>
          <marker>
            <symbol val="none"/>
            <spPr>
              <a:ln xmlns:a="http://schemas.openxmlformats.org/drawingml/2006/main">
                <a:prstDash val="solid"/>
              </a:ln>
            </spPr>
          </marker>
          <cat>
            <numRef>
              <f>'Exemption Summary'!$A$23:$A$27</f>
            </numRef>
          </cat>
          <val>
            <numRef>
              <f>'Exemption Summary'!$B$23:$B$27</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Pre-Tax Spend (CAD)</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2</row>
      <rowOff>0</rowOff>
    </from>
    <ext cx="540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17</row>
      <rowOff>0</rowOff>
    </from>
    <ext cx="5400000" cy="27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32</row>
      <rowOff>0</rowOff>
    </from>
    <ext cx="5400000" cy="27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R13"/>
  <sheetViews>
    <sheetView workbookViewId="0">
      <pane ySplit="2" topLeftCell="A3" activePane="bottomLeft" state="frozen"/>
      <selection pane="bottomLeft" activeCell="A1" sqref="A1"/>
    </sheetView>
  </sheetViews>
  <sheetFormatPr baseColWidth="8" defaultRowHeight="15"/>
  <cols>
    <col width="14" customWidth="1" min="1" max="1"/>
    <col width="14" customWidth="1" min="2" max="2"/>
    <col width="24" customWidth="1" min="3" max="3"/>
    <col width="14" customWidth="1" min="4" max="4"/>
    <col width="12" customWidth="1" min="5" max="5"/>
    <col width="13" customWidth="1" min="6" max="6"/>
    <col width="15" customWidth="1" min="7" max="7"/>
    <col width="13" customWidth="1" min="8" max="8"/>
    <col width="15" customWidth="1" min="9" max="9"/>
    <col width="10" customWidth="1" min="10" max="10"/>
    <col width="13" customWidth="1" min="11" max="11"/>
    <col width="14" customWidth="1" min="12" max="12"/>
    <col width="17" customWidth="1" min="13" max="13"/>
    <col width="14" customWidth="1" min="14" max="14"/>
    <col width="13" customWidth="1" min="15" max="15"/>
    <col width="13" customWidth="1" min="16" max="16"/>
    <col width="15" customWidth="1" min="17" max="17"/>
    <col width="20" customWidth="1" min="18" max="18"/>
  </cols>
  <sheetData>
    <row r="1" ht="26" customHeight="1">
      <c r="A1" s="1" t="inlineStr">
        <is>
          <t>Farm Fuel Tax Exemption Tracker - Fuel Purchase Log</t>
        </is>
      </c>
    </row>
    <row r="2" ht="34" customHeight="1">
      <c r="A2" s="2" t="inlineStr">
        <is>
          <t>Transaction ID</t>
        </is>
      </c>
      <c r="B2" s="2" t="inlineStr">
        <is>
          <t>Purchase Date</t>
        </is>
      </c>
      <c r="C2" s="2" t="inlineStr">
        <is>
          <t>Vendor</t>
        </is>
      </c>
      <c r="D2" s="2" t="inlineStr">
        <is>
          <t>Vendor City</t>
        </is>
      </c>
      <c r="E2" s="2" t="inlineStr">
        <is>
          <t>Fuel Type</t>
        </is>
      </c>
      <c r="F2" s="2" t="inlineStr">
        <is>
          <t>Use Type</t>
        </is>
      </c>
      <c r="G2" s="2" t="inlineStr">
        <is>
          <t>Litres Purchased</t>
        </is>
      </c>
      <c r="H2" s="2" t="inlineStr">
        <is>
          <t>Price per Litre</t>
        </is>
      </c>
      <c r="I2" s="2" t="inlineStr">
        <is>
          <t>Pre-Tax Amount</t>
        </is>
      </c>
      <c r="J2" s="2" t="inlineStr">
        <is>
          <t>GST Rate</t>
        </is>
      </c>
      <c r="K2" s="2" t="inlineStr">
        <is>
          <t>GST Amount</t>
        </is>
      </c>
      <c r="L2" s="2" t="inlineStr">
        <is>
          <t>PST/QST/HST Rate</t>
        </is>
      </c>
      <c r="M2" s="2" t="inlineStr">
        <is>
          <t>Provincial Tax Amount</t>
        </is>
      </c>
      <c r="N2" s="2" t="inlineStr">
        <is>
          <t>Total Paid</t>
        </is>
      </c>
      <c r="O2" s="2" t="inlineStr">
        <is>
          <t>Exempt Litres</t>
        </is>
      </c>
      <c r="P2" s="2" t="inlineStr">
        <is>
          <t>Taxable Litres</t>
        </is>
      </c>
      <c r="Q2" s="2" t="inlineStr">
        <is>
          <t>Exemption Eligible?</t>
        </is>
      </c>
      <c r="R2" s="2" t="inlineStr">
        <is>
          <t>Notes</t>
        </is>
      </c>
    </row>
    <row r="3">
      <c r="A3" s="3" t="inlineStr">
        <is>
          <t>TX-1001</t>
        </is>
      </c>
      <c r="B3" s="4" t="inlineStr">
        <is>
          <t>2026-02-03</t>
        </is>
      </c>
      <c r="C3" s="4" t="inlineStr">
        <is>
          <t>Fraser Farms Fuel Co-op</t>
        </is>
      </c>
      <c r="D3" s="4" t="inlineStr">
        <is>
          <t>Calgary</t>
        </is>
      </c>
      <c r="E3" s="4" t="inlineStr">
        <is>
          <t>Diesel</t>
        </is>
      </c>
      <c r="F3" s="5" t="inlineStr">
        <is>
          <t>Farm exempt</t>
        </is>
      </c>
      <c r="G3" s="6" t="n">
        <v>850</v>
      </c>
      <c r="H3" s="6" t="n">
        <v>1.42</v>
      </c>
      <c r="I3" s="7">
        <f>G3*H3</f>
        <v/>
      </c>
      <c r="J3" s="8" t="n">
        <v>0.05</v>
      </c>
      <c r="K3" s="7">
        <f>I3*J3</f>
        <v/>
      </c>
      <c r="L3" s="8" t="n">
        <v>0</v>
      </c>
      <c r="M3" s="7">
        <f>IF(F3="Farm exempt",0,I3*L3)</f>
        <v/>
      </c>
      <c r="N3" s="7">
        <f>I3+K3+M3</f>
        <v/>
      </c>
      <c r="O3" s="9">
        <f>IF(F3="Farm exempt",G3,IF(F3="Mixed",G3*0.75,0))</f>
        <v/>
      </c>
      <c r="P3" s="9">
        <f>G3-O3</f>
        <v/>
      </c>
      <c r="Q3" s="10">
        <f>IF(F3="Farm exempt","Yes","No")</f>
        <v/>
      </c>
      <c r="R3" s="4" t="inlineStr">
        <is>
          <t>Receipt on file</t>
        </is>
      </c>
    </row>
    <row r="4">
      <c r="A4" s="11" t="inlineStr">
        <is>
          <t>TX-1002</t>
        </is>
      </c>
      <c r="B4" s="4" t="inlineStr">
        <is>
          <t>2026-02-11</t>
        </is>
      </c>
      <c r="C4" s="4" t="inlineStr">
        <is>
          <t>Chen Agri Supply</t>
        </is>
      </c>
      <c r="D4" s="4" t="inlineStr">
        <is>
          <t>Winnipeg</t>
        </is>
      </c>
      <c r="E4" s="4" t="inlineStr">
        <is>
          <t>Gasoline</t>
        </is>
      </c>
      <c r="F4" s="5" t="inlineStr">
        <is>
          <t>Mixed</t>
        </is>
      </c>
      <c r="G4" s="6" t="n">
        <v>620</v>
      </c>
      <c r="H4" s="6" t="n">
        <v>1.38</v>
      </c>
      <c r="I4" s="12">
        <f>G4*H4</f>
        <v/>
      </c>
      <c r="J4" s="13" t="n">
        <v>0.05</v>
      </c>
      <c r="K4" s="12">
        <f>I4*J4</f>
        <v/>
      </c>
      <c r="L4" s="13" t="n">
        <v>0.07000000000000001</v>
      </c>
      <c r="M4" s="12">
        <f>IF(F4="Farm exempt",0,I4*L4)</f>
        <v/>
      </c>
      <c r="N4" s="12">
        <f>I4+K4+M4</f>
        <v/>
      </c>
      <c r="O4" s="14">
        <f>IF(F4="Farm exempt",G4,IF(F4="Mixed",G4*0.75,0))</f>
        <v/>
      </c>
      <c r="P4" s="14">
        <f>G4-O4</f>
        <v/>
      </c>
      <c r="Q4" s="15">
        <f>IF(F4="Farm exempt","Yes","No")</f>
        <v/>
      </c>
      <c r="R4" s="4" t="inlineStr">
        <is>
          <t>Receipt on file</t>
        </is>
      </c>
    </row>
    <row r="5">
      <c r="A5" s="3" t="inlineStr">
        <is>
          <t>TX-1003</t>
        </is>
      </c>
      <c r="B5" s="4" t="inlineStr">
        <is>
          <t>2026-03-04</t>
        </is>
      </c>
      <c r="C5" s="4" t="inlineStr">
        <is>
          <t>Patel Farm Fuels</t>
        </is>
      </c>
      <c r="D5" s="4" t="inlineStr">
        <is>
          <t>Guelph</t>
        </is>
      </c>
      <c r="E5" s="4" t="inlineStr">
        <is>
          <t>Diesel</t>
        </is>
      </c>
      <c r="F5" s="5" t="inlineStr">
        <is>
          <t>Farm exempt</t>
        </is>
      </c>
      <c r="G5" s="6" t="n">
        <v>910</v>
      </c>
      <c r="H5" s="6" t="n">
        <v>1.45</v>
      </c>
      <c r="I5" s="7">
        <f>G5*H5</f>
        <v/>
      </c>
      <c r="J5" s="8" t="n">
        <v>0.05</v>
      </c>
      <c r="K5" s="7">
        <f>I5*J5</f>
        <v/>
      </c>
      <c r="L5" s="8" t="n">
        <v>0.08</v>
      </c>
      <c r="M5" s="7">
        <f>IF(F5="Farm exempt",0,I5*L5)</f>
        <v/>
      </c>
      <c r="N5" s="7">
        <f>I5+K5+M5</f>
        <v/>
      </c>
      <c r="O5" s="9">
        <f>IF(F5="Farm exempt",G5,IF(F5="Mixed",G5*0.75,0))</f>
        <v/>
      </c>
      <c r="P5" s="9">
        <f>G5-O5</f>
        <v/>
      </c>
      <c r="Q5" s="10">
        <f>IF(F5="Farm exempt","Yes","No")</f>
        <v/>
      </c>
      <c r="R5" s="4" t="inlineStr">
        <is>
          <t>Receipt on file</t>
        </is>
      </c>
    </row>
    <row r="6">
      <c r="A6" s="11" t="inlineStr">
        <is>
          <t>TX-1004</t>
        </is>
      </c>
      <c r="B6" s="4" t="inlineStr">
        <is>
          <t>2026-03-19</t>
        </is>
      </c>
      <c r="C6" s="4" t="inlineStr">
        <is>
          <t>Martin Petroleum</t>
        </is>
      </c>
      <c r="D6" s="4" t="inlineStr">
        <is>
          <t>Saskatoon</t>
        </is>
      </c>
      <c r="E6" s="4" t="inlineStr">
        <is>
          <t>Propane</t>
        </is>
      </c>
      <c r="F6" s="5" t="inlineStr">
        <is>
          <t>Taxable</t>
        </is>
      </c>
      <c r="G6" s="6" t="n">
        <v>450</v>
      </c>
      <c r="H6" s="6" t="n">
        <v>0.85</v>
      </c>
      <c r="I6" s="12">
        <f>G6*H6</f>
        <v/>
      </c>
      <c r="J6" s="13" t="n">
        <v>0.05</v>
      </c>
      <c r="K6" s="12">
        <f>I6*J6</f>
        <v/>
      </c>
      <c r="L6" s="13" t="n">
        <v>0.06</v>
      </c>
      <c r="M6" s="12">
        <f>IF(F6="Farm exempt",0,I6*L6)</f>
        <v/>
      </c>
      <c r="N6" s="12">
        <f>I6+K6+M6</f>
        <v/>
      </c>
      <c r="O6" s="14">
        <f>IF(F6="Farm exempt",G6,IF(F6="Mixed",G6*0.75,0))</f>
        <v/>
      </c>
      <c r="P6" s="14">
        <f>G6-O6</f>
        <v/>
      </c>
      <c r="Q6" s="15">
        <f>IF(F6="Farm exempt","Yes","No")</f>
        <v/>
      </c>
      <c r="R6" s="4" t="inlineStr">
        <is>
          <t>Receipt on file</t>
        </is>
      </c>
    </row>
    <row r="7">
      <c r="A7" s="3" t="inlineStr">
        <is>
          <t>TX-1005</t>
        </is>
      </c>
      <c r="B7" s="4" t="inlineStr">
        <is>
          <t>2026-04-02</t>
        </is>
      </c>
      <c r="C7" s="4" t="inlineStr">
        <is>
          <t>Tremblay Carburants</t>
        </is>
      </c>
      <c r="D7" s="4" t="inlineStr">
        <is>
          <t>Montreal</t>
        </is>
      </c>
      <c r="E7" s="4" t="inlineStr">
        <is>
          <t>Diesel</t>
        </is>
      </c>
      <c r="F7" s="5" t="inlineStr">
        <is>
          <t>Mixed</t>
        </is>
      </c>
      <c r="G7" s="6" t="n">
        <v>730</v>
      </c>
      <c r="H7" s="6" t="n">
        <v>1.48</v>
      </c>
      <c r="I7" s="7">
        <f>G7*H7</f>
        <v/>
      </c>
      <c r="J7" s="8" t="n">
        <v>0.05</v>
      </c>
      <c r="K7" s="7">
        <f>I7*J7</f>
        <v/>
      </c>
      <c r="L7" s="8" t="n">
        <v>0.09975000000000001</v>
      </c>
      <c r="M7" s="7">
        <f>IF(F7="Farm exempt",0,I7*L7)</f>
        <v/>
      </c>
      <c r="N7" s="7">
        <f>I7+K7+M7</f>
        <v/>
      </c>
      <c r="O7" s="9">
        <f>IF(F7="Farm exempt",G7,IF(F7="Mixed",G7*0.75,0))</f>
        <v/>
      </c>
      <c r="P7" s="9">
        <f>G7-O7</f>
        <v/>
      </c>
      <c r="Q7" s="10">
        <f>IF(F7="Farm exempt","Yes","No")</f>
        <v/>
      </c>
      <c r="R7" s="4" t="inlineStr">
        <is>
          <t>Receipt on file</t>
        </is>
      </c>
    </row>
    <row r="8">
      <c r="A8" s="11" t="inlineStr">
        <is>
          <t>TX-1006</t>
        </is>
      </c>
      <c r="B8" s="4" t="inlineStr">
        <is>
          <t>2026-04-18</t>
        </is>
      </c>
      <c r="C8" s="4" t="inlineStr">
        <is>
          <t>Wilson Fuel Depot</t>
        </is>
      </c>
      <c r="D8" s="4" t="inlineStr">
        <is>
          <t>Brandon</t>
        </is>
      </c>
      <c r="E8" s="4" t="inlineStr">
        <is>
          <t>Gasoline</t>
        </is>
      </c>
      <c r="F8" s="5" t="inlineStr">
        <is>
          <t>Farm exempt</t>
        </is>
      </c>
      <c r="G8" s="6" t="n">
        <v>540</v>
      </c>
      <c r="H8" s="6" t="n">
        <v>1.36</v>
      </c>
      <c r="I8" s="12">
        <f>G8*H8</f>
        <v/>
      </c>
      <c r="J8" s="13" t="n">
        <v>0.05</v>
      </c>
      <c r="K8" s="12">
        <f>I8*J8</f>
        <v/>
      </c>
      <c r="L8" s="13" t="n">
        <v>0.07000000000000001</v>
      </c>
      <c r="M8" s="12">
        <f>IF(F8="Farm exempt",0,I8*L8)</f>
        <v/>
      </c>
      <c r="N8" s="12">
        <f>I8+K8+M8</f>
        <v/>
      </c>
      <c r="O8" s="14">
        <f>IF(F8="Farm exempt",G8,IF(F8="Mixed",G8*0.75,0))</f>
        <v/>
      </c>
      <c r="P8" s="14">
        <f>G8-O8</f>
        <v/>
      </c>
      <c r="Q8" s="15">
        <f>IF(F8="Farm exempt","Yes","No")</f>
        <v/>
      </c>
      <c r="R8" s="4" t="inlineStr">
        <is>
          <t>Receipt on file</t>
        </is>
      </c>
    </row>
    <row r="9">
      <c r="A9" s="3" t="inlineStr">
        <is>
          <t>TX-1007</t>
        </is>
      </c>
      <c r="B9" s="4" t="inlineStr">
        <is>
          <t>2026-05-07</t>
        </is>
      </c>
      <c r="C9" s="4" t="inlineStr">
        <is>
          <t>Brown Ag Fuels</t>
        </is>
      </c>
      <c r="D9" s="4" t="inlineStr">
        <is>
          <t>Edmonton</t>
        </is>
      </c>
      <c r="E9" s="4" t="inlineStr">
        <is>
          <t>Diesel</t>
        </is>
      </c>
      <c r="F9" s="5" t="inlineStr">
        <is>
          <t>Farm exempt</t>
        </is>
      </c>
      <c r="G9" s="6" t="n">
        <v>980</v>
      </c>
      <c r="H9" s="6" t="n">
        <v>1.44</v>
      </c>
      <c r="I9" s="7">
        <f>G9*H9</f>
        <v/>
      </c>
      <c r="J9" s="8" t="n">
        <v>0.05</v>
      </c>
      <c r="K9" s="7">
        <f>I9*J9</f>
        <v/>
      </c>
      <c r="L9" s="8" t="n">
        <v>0</v>
      </c>
      <c r="M9" s="7">
        <f>IF(F9="Farm exempt",0,I9*L9)</f>
        <v/>
      </c>
      <c r="N9" s="7">
        <f>I9+K9+M9</f>
        <v/>
      </c>
      <c r="O9" s="9">
        <f>IF(F9="Farm exempt",G9,IF(F9="Mixed",G9*0.75,0))</f>
        <v/>
      </c>
      <c r="P9" s="9">
        <f>G9-O9</f>
        <v/>
      </c>
      <c r="Q9" s="10">
        <f>IF(F9="Farm exempt","Yes","No")</f>
        <v/>
      </c>
      <c r="R9" s="4" t="inlineStr">
        <is>
          <t>Receipt on file</t>
        </is>
      </c>
    </row>
    <row r="10">
      <c r="A10" s="11" t="inlineStr">
        <is>
          <t>TX-1008</t>
        </is>
      </c>
      <c r="B10" s="4" t="inlineStr">
        <is>
          <t>2026-05-22</t>
        </is>
      </c>
      <c r="C10" s="4" t="inlineStr">
        <is>
          <t>Dubois Energie</t>
        </is>
      </c>
      <c r="D10" s="4" t="inlineStr">
        <is>
          <t>Quebec City</t>
        </is>
      </c>
      <c r="E10" s="4" t="inlineStr">
        <is>
          <t>Propane</t>
        </is>
      </c>
      <c r="F10" s="5" t="inlineStr">
        <is>
          <t>Taxable</t>
        </is>
      </c>
      <c r="G10" s="6" t="n">
        <v>390</v>
      </c>
      <c r="H10" s="6" t="n">
        <v>0.87</v>
      </c>
      <c r="I10" s="12">
        <f>G10*H10</f>
        <v/>
      </c>
      <c r="J10" s="13" t="n">
        <v>0.05</v>
      </c>
      <c r="K10" s="12">
        <f>I10*J10</f>
        <v/>
      </c>
      <c r="L10" s="13" t="n">
        <v>0.09975000000000001</v>
      </c>
      <c r="M10" s="12">
        <f>IF(F10="Farm exempt",0,I10*L10)</f>
        <v/>
      </c>
      <c r="N10" s="12">
        <f>I10+K10+M10</f>
        <v/>
      </c>
      <c r="O10" s="14">
        <f>IF(F10="Farm exempt",G10,IF(F10="Mixed",G10*0.75,0))</f>
        <v/>
      </c>
      <c r="P10" s="14">
        <f>G10-O10</f>
        <v/>
      </c>
      <c r="Q10" s="15">
        <f>IF(F10="Farm exempt","Yes","No")</f>
        <v/>
      </c>
      <c r="R10" s="4" t="inlineStr">
        <is>
          <t>Receipt on file</t>
        </is>
      </c>
    </row>
    <row r="11">
      <c r="A11" s="3" t="inlineStr">
        <is>
          <t>TX-1009</t>
        </is>
      </c>
      <c r="B11" s="4" t="inlineStr">
        <is>
          <t>2026-06-10</t>
        </is>
      </c>
      <c r="C11" s="4" t="inlineStr">
        <is>
          <t>Scott Farm Supply</t>
        </is>
      </c>
      <c r="D11" s="4" t="inlineStr">
        <is>
          <t>Halifax</t>
        </is>
      </c>
      <c r="E11" s="4" t="inlineStr">
        <is>
          <t>Diesel</t>
        </is>
      </c>
      <c r="F11" s="5" t="inlineStr">
        <is>
          <t>Mixed</t>
        </is>
      </c>
      <c r="G11" s="6" t="n">
        <v>660</v>
      </c>
      <c r="H11" s="6" t="n">
        <v>1.5</v>
      </c>
      <c r="I11" s="7">
        <f>G11*H11</f>
        <v/>
      </c>
      <c r="J11" s="8" t="n">
        <v>0.05</v>
      </c>
      <c r="K11" s="7">
        <f>I11*J11</f>
        <v/>
      </c>
      <c r="L11" s="8" t="n">
        <v>0.1</v>
      </c>
      <c r="M11" s="7">
        <f>IF(F11="Farm exempt",0,I11*L11)</f>
        <v/>
      </c>
      <c r="N11" s="7">
        <f>I11+K11+M11</f>
        <v/>
      </c>
      <c r="O11" s="9">
        <f>IF(F11="Farm exempt",G11,IF(F11="Mixed",G11*0.75,0))</f>
        <v/>
      </c>
      <c r="P11" s="9">
        <f>G11-O11</f>
        <v/>
      </c>
      <c r="Q11" s="10">
        <f>IF(F11="Farm exempt","Yes","No")</f>
        <v/>
      </c>
      <c r="R11" s="4" t="inlineStr">
        <is>
          <t>Receipt on file</t>
        </is>
      </c>
    </row>
    <row r="12">
      <c r="A12" s="11" t="inlineStr">
        <is>
          <t>TX-1010</t>
        </is>
      </c>
      <c r="B12" s="4" t="inlineStr">
        <is>
          <t>2026-06-28</t>
        </is>
      </c>
      <c r="C12" s="4" t="inlineStr">
        <is>
          <t>Johnson Fuel Services</t>
        </is>
      </c>
      <c r="D12" s="4" t="inlineStr">
        <is>
          <t>Ottawa</t>
        </is>
      </c>
      <c r="E12" s="4" t="inlineStr">
        <is>
          <t>Gasoline</t>
        </is>
      </c>
      <c r="F12" s="5" t="inlineStr">
        <is>
          <t>Farm exempt</t>
        </is>
      </c>
      <c r="G12" s="6" t="n">
        <v>505</v>
      </c>
      <c r="H12" s="6" t="n">
        <v>1.39</v>
      </c>
      <c r="I12" s="12">
        <f>G12*H12</f>
        <v/>
      </c>
      <c r="J12" s="13" t="n">
        <v>0.05</v>
      </c>
      <c r="K12" s="12">
        <f>I12*J12</f>
        <v/>
      </c>
      <c r="L12" s="13" t="n">
        <v>0.08</v>
      </c>
      <c r="M12" s="12">
        <f>IF(F12="Farm exempt",0,I12*L12)</f>
        <v/>
      </c>
      <c r="N12" s="12">
        <f>I12+K12+M12</f>
        <v/>
      </c>
      <c r="O12" s="14">
        <f>IF(F12="Farm exempt",G12,IF(F12="Mixed",G12*0.75,0))</f>
        <v/>
      </c>
      <c r="P12" s="14">
        <f>G12-O12</f>
        <v/>
      </c>
      <c r="Q12" s="15">
        <f>IF(F12="Farm exempt","Yes","No")</f>
        <v/>
      </c>
      <c r="R12" s="4" t="inlineStr">
        <is>
          <t>Receipt on file</t>
        </is>
      </c>
    </row>
    <row r="13">
      <c r="A13" s="16" t="n"/>
      <c r="B13" s="16" t="n"/>
      <c r="C13" s="16" t="n"/>
      <c r="D13" s="16" t="n"/>
      <c r="E13" s="16" t="n"/>
      <c r="F13" s="16" t="inlineStr">
        <is>
          <t>TOTAL</t>
        </is>
      </c>
      <c r="G13" s="17">
        <f>SUM(G3:G12)</f>
        <v/>
      </c>
      <c r="H13" s="16" t="n"/>
      <c r="I13" s="18">
        <f>SUM(I3:I12)</f>
        <v/>
      </c>
      <c r="J13" s="16" t="n"/>
      <c r="K13" s="18">
        <f>SUM(K3:K12)</f>
        <v/>
      </c>
      <c r="L13" s="16" t="n"/>
      <c r="M13" s="18">
        <f>SUM(M3:M12)</f>
        <v/>
      </c>
      <c r="N13" s="18">
        <f>SUM(N3:N12)</f>
        <v/>
      </c>
      <c r="O13" s="17">
        <f>SUM(O3:O12)</f>
        <v/>
      </c>
      <c r="P13" s="17">
        <f>SUM(P3:P12)</f>
        <v/>
      </c>
      <c r="Q13" s="16" t="n"/>
      <c r="R13" s="16" t="n"/>
    </row>
  </sheetData>
  <mergeCells count="1">
    <mergeCell ref="A1:R1"/>
  </mergeCells>
  <conditionalFormatting sqref="Q3:Q12">
    <cfRule type="expression" priority="1" dxfId="0">
      <formula>Q3="Yes"</formula>
    </cfRule>
    <cfRule type="expression" priority="2" dxfId="1">
      <formula>Q3="No"</formula>
    </cfRule>
  </conditionalFormatting>
  <dataValidations count="1">
    <dataValidation sqref="F3:F12" showErrorMessage="1" showInputMessage="1" allowBlank="1" type="list">
      <formula1>"Farm exempt,Taxable,Mixed"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24" customWidth="1" min="1" max="1"/>
    <col width="24" customWidth="1" min="2" max="2"/>
    <col width="24" customWidth="1" min="3" max="3"/>
    <col width="24" customWidth="1" min="4" max="4"/>
  </cols>
  <sheetData>
    <row r="1" ht="26" customHeight="1">
      <c r="A1" s="1" t="inlineStr">
        <is>
          <t>Farm Fuel Exemption Summary Dashboard</t>
        </is>
      </c>
    </row>
    <row r="2"/>
    <row r="3">
      <c r="A3" s="2" t="inlineStr">
        <is>
          <t>Key Metric</t>
        </is>
      </c>
      <c r="B3" s="2" t="inlineStr">
        <is>
          <t>Value</t>
        </is>
      </c>
    </row>
    <row r="4">
      <c r="A4" s="3" t="inlineStr">
        <is>
          <t>Total Litres Purchased</t>
        </is>
      </c>
      <c r="B4" s="9">
        <f>SUM('Fuel Log'!G3:G12)</f>
        <v/>
      </c>
    </row>
    <row r="5">
      <c r="A5" s="11" t="inlineStr">
        <is>
          <t>Total Exempt Litres</t>
        </is>
      </c>
      <c r="B5" s="14">
        <f>SUM('Fuel Log'!O3:O12)</f>
        <v/>
      </c>
    </row>
    <row r="6">
      <c r="A6" s="3" t="inlineStr">
        <is>
          <t>Total Taxable Litres</t>
        </is>
      </c>
      <c r="B6" s="9">
        <f>SUM('Fuel Log'!P3:P12)</f>
        <v/>
      </c>
    </row>
    <row r="7">
      <c r="A7" s="11" t="inlineStr">
        <is>
          <t>Total Pre-Tax Spend</t>
        </is>
      </c>
      <c r="B7" s="12">
        <f>SUM('Fuel Log'!I3:I12)</f>
        <v/>
      </c>
    </row>
    <row r="8">
      <c r="A8" s="3" t="inlineStr">
        <is>
          <t>Total Tax Paid</t>
        </is>
      </c>
      <c r="B8" s="7">
        <f>SUM('Fuel Log'!K3:K12)+SUM('Fuel Log'!M3:M12)</f>
        <v/>
      </c>
    </row>
    <row r="9">
      <c r="A9" s="11" t="inlineStr">
        <is>
          <t>Exemption Rate %</t>
        </is>
      </c>
      <c r="B9" s="13">
        <f>IFERROR(B5/B4,0)</f>
        <v/>
      </c>
    </row>
    <row r="10">
      <c r="A10" s="3" t="inlineStr">
        <is>
          <t>Average Price per Litre</t>
        </is>
      </c>
      <c r="B10" s="7">
        <f>AVERAGE('Fuel Log'!H3:H12)</f>
        <v/>
      </c>
    </row>
    <row r="11">
      <c r="A11" s="11" t="inlineStr">
        <is>
          <t>Number of Purchases</t>
        </is>
      </c>
      <c r="B11" s="19">
        <f>COUNTA('Fuel Log'!A3:A12)</f>
        <v/>
      </c>
    </row>
    <row r="12">
      <c r="A12" s="3" t="inlineStr">
        <is>
          <t>Count of Eligible Transactions</t>
        </is>
      </c>
      <c r="B12" s="20">
        <f>COUNTIF('Fuel Log'!Q3:Q12,"Yes")</f>
        <v/>
      </c>
    </row>
    <row r="13"/>
    <row r="14">
      <c r="A14" s="21" t="inlineStr">
        <is>
          <t>Fuel Type Tax Summary</t>
        </is>
      </c>
    </row>
    <row r="15">
      <c r="A15" s="2" t="inlineStr">
        <is>
          <t>Fuel Type</t>
        </is>
      </c>
      <c r="B15" s="2" t="inlineStr">
        <is>
          <t>Total Tax Paid</t>
        </is>
      </c>
      <c r="C15" s="2" t="inlineStr">
        <is>
          <t>Total Litres</t>
        </is>
      </c>
    </row>
    <row r="16">
      <c r="A16" s="3" t="inlineStr">
        <is>
          <t>Diesel</t>
        </is>
      </c>
      <c r="B16" s="7">
        <f>SUMIF('Fuel Log'!E3:E12,A16,'Fuel Log'!K3:K12)+SUMIF('Fuel Log'!E3:E12,A16,'Fuel Log'!M3:M12)</f>
        <v/>
      </c>
      <c r="C16" s="9">
        <f>SUMIF('Fuel Log'!E3:E12,A16,'Fuel Log'!G3:G12)</f>
        <v/>
      </c>
    </row>
    <row r="17">
      <c r="A17" s="11" t="inlineStr">
        <is>
          <t>Gasoline</t>
        </is>
      </c>
      <c r="B17" s="12">
        <f>SUMIF('Fuel Log'!E3:E12,A17,'Fuel Log'!K3:K12)+SUMIF('Fuel Log'!E3:E12,A17,'Fuel Log'!M3:M12)</f>
        <v/>
      </c>
      <c r="C17" s="14">
        <f>SUMIF('Fuel Log'!E3:E12,A17,'Fuel Log'!G3:G12)</f>
        <v/>
      </c>
    </row>
    <row r="18">
      <c r="A18" s="3" t="inlineStr">
        <is>
          <t>Propane</t>
        </is>
      </c>
      <c r="B18" s="7">
        <f>SUMIF('Fuel Log'!E3:E12,A18,'Fuel Log'!K3:K12)+SUMIF('Fuel Log'!E3:E12,A18,'Fuel Log'!M3:M12)</f>
        <v/>
      </c>
      <c r="C18" s="9">
        <f>SUMIF('Fuel Log'!E3:E12,A18,'Fuel Log'!G3:G12)</f>
        <v/>
      </c>
    </row>
    <row r="19"/>
    <row r="20"/>
    <row r="21">
      <c r="A21" s="21" t="inlineStr">
        <is>
          <t>Monthly Fuel Spend Trend</t>
        </is>
      </c>
    </row>
    <row r="22">
      <c r="A22" s="22" t="inlineStr">
        <is>
          <t>Month</t>
        </is>
      </c>
      <c r="B22" s="22" t="inlineStr">
        <is>
          <t>Total Pre-Tax Spend</t>
        </is>
      </c>
    </row>
    <row r="23">
      <c r="A23" s="3" t="inlineStr">
        <is>
          <t>2026-02</t>
        </is>
      </c>
      <c r="B23" s="7">
        <f>SUMIFS('Fuel Log'!I3:I12,'Fuel Log'!B3:B12,"&gt;="&amp;"2026-02-01",'Fuel Log'!B3:B12,"&lt;="&amp;"2026-02-28")</f>
        <v/>
      </c>
    </row>
    <row r="24">
      <c r="A24" s="11" t="inlineStr">
        <is>
          <t>2026-03</t>
        </is>
      </c>
      <c r="B24" s="12">
        <f>SUMIFS('Fuel Log'!I3:I12,'Fuel Log'!B3:B12,"&gt;="&amp;"2026-03-01",'Fuel Log'!B3:B12,"&lt;="&amp;"2026-03-31")</f>
        <v/>
      </c>
    </row>
    <row r="25">
      <c r="A25" s="3" t="inlineStr">
        <is>
          <t>2026-04</t>
        </is>
      </c>
      <c r="B25" s="7">
        <f>SUMIFS('Fuel Log'!I3:I12,'Fuel Log'!B3:B12,"&gt;="&amp;"2026-04-01",'Fuel Log'!B3:B12,"&lt;="&amp;"2026-04-30")</f>
        <v/>
      </c>
    </row>
    <row r="26">
      <c r="A26" s="11" t="inlineStr">
        <is>
          <t>2026-05</t>
        </is>
      </c>
      <c r="B26" s="12">
        <f>SUMIFS('Fuel Log'!I3:I12,'Fuel Log'!B3:B12,"&gt;="&amp;"2026-05-01",'Fuel Log'!B3:B12,"&lt;="&amp;"2026-05-31")</f>
        <v/>
      </c>
    </row>
    <row r="27">
      <c r="A27" s="3" t="inlineStr">
        <is>
          <t>2026-06</t>
        </is>
      </c>
      <c r="B27" s="7">
        <f>SUMIFS('Fuel Log'!I3:I12,'Fuel Log'!B3:B12,"&gt;="&amp;"2026-06-01",'Fuel Log'!B3:B12,"&lt;="&amp;"2026-06-30")</f>
        <v/>
      </c>
    </row>
    <row r="28"/>
    <row r="29"/>
    <row r="30">
      <c r="A30" s="21" t="inlineStr">
        <is>
          <t>Province Fuel Tax Lookup Reference</t>
        </is>
      </c>
    </row>
    <row r="31">
      <c r="A31" s="2" t="inlineStr">
        <is>
          <t>Province</t>
        </is>
      </c>
      <c r="B31" s="2" t="inlineStr">
        <is>
          <t>Fuel Tax Treatment</t>
        </is>
      </c>
      <c r="C31" s="2" t="inlineStr">
        <is>
          <t>Provincial Rate</t>
        </is>
      </c>
      <c r="D31" s="2" t="inlineStr">
        <is>
          <t>Notes</t>
        </is>
      </c>
    </row>
    <row r="32">
      <c r="A32" s="3" t="inlineStr">
        <is>
          <t>Alberta</t>
        </is>
      </c>
      <c r="B32" s="3" t="inlineStr">
        <is>
          <t>No provincial fuel tax</t>
        </is>
      </c>
      <c r="C32" s="8" t="n">
        <v>0</v>
      </c>
      <c r="D32" s="3" t="inlineStr">
        <is>
          <t>GST only applies federally</t>
        </is>
      </c>
    </row>
    <row r="33">
      <c r="A33" s="11" t="inlineStr">
        <is>
          <t>Ontario</t>
        </is>
      </c>
      <c r="B33" s="11" t="inlineStr">
        <is>
          <t>HST</t>
        </is>
      </c>
      <c r="C33" s="13" t="n">
        <v>0.08</v>
      </c>
      <c r="D33" s="11" t="inlineStr">
        <is>
          <t>Provincial portion of 13% HST (5% GST + 8%)</t>
        </is>
      </c>
    </row>
    <row r="34">
      <c r="A34" s="3" t="inlineStr">
        <is>
          <t>Quebec</t>
        </is>
      </c>
      <c r="B34" s="3" t="inlineStr">
        <is>
          <t>GST + QST</t>
        </is>
      </c>
      <c r="C34" s="8" t="n">
        <v>0.09975000000000001</v>
      </c>
      <c r="D34" s="3" t="inlineStr">
        <is>
          <t>QST applies in addition to GST</t>
        </is>
      </c>
    </row>
    <row r="35">
      <c r="A35" s="11" t="inlineStr">
        <is>
          <t>Nova Scotia</t>
        </is>
      </c>
      <c r="B35" s="11" t="inlineStr">
        <is>
          <t>HST</t>
        </is>
      </c>
      <c r="C35" s="13" t="n">
        <v>0.1</v>
      </c>
      <c r="D35" s="11" t="inlineStr">
        <is>
          <t>Provincial portion of 15% HST</t>
        </is>
      </c>
    </row>
    <row r="36">
      <c r="A36" s="3" t="inlineStr">
        <is>
          <t>Manitoba</t>
        </is>
      </c>
      <c r="B36" s="3" t="inlineStr">
        <is>
          <t>PST</t>
        </is>
      </c>
      <c r="C36" s="8" t="n">
        <v>0.07000000000000001</v>
      </c>
      <c r="D36" s="3" t="inlineStr">
        <is>
          <t>Retail sales tax on fuel</t>
        </is>
      </c>
    </row>
    <row r="37">
      <c r="A37" s="11" t="inlineStr">
        <is>
          <t>Saskatchewan</t>
        </is>
      </c>
      <c r="B37" s="11" t="inlineStr">
        <is>
          <t>PST</t>
        </is>
      </c>
      <c r="C37" s="13" t="n">
        <v>0.06</v>
      </c>
      <c r="D37" s="11" t="inlineStr">
        <is>
          <t>Provincial sales tax applies</t>
        </is>
      </c>
    </row>
    <row r="38"/>
    <row r="39">
      <c r="A39" s="23" t="inlineStr">
        <is>
          <t>Select Province:</t>
        </is>
      </c>
      <c r="B39" s="4" t="inlineStr">
        <is>
          <t>Ontario</t>
        </is>
      </c>
    </row>
    <row r="40">
      <c r="A40" s="23" t="inlineStr">
        <is>
          <t>Looked-up Provincial Rate:</t>
        </is>
      </c>
      <c r="B40" s="24">
        <f>IFERROR(VLOOKUP(B39,A32:D37,3,FALSE),0)</f>
        <v/>
      </c>
    </row>
  </sheetData>
  <mergeCells count="4">
    <mergeCell ref="A1:F1"/>
    <mergeCell ref="A14:C14"/>
    <mergeCell ref="A21:B21"/>
    <mergeCell ref="A30:D30"/>
  </mergeCells>
  <dataValidations count="1">
    <dataValidation sqref="B39" showErrorMessage="1" showInputMessage="1" allowBlank="1" type="list">
      <formula1>"Alberta,Ontario,Quebec,Nova Scotia,Manitoba,Saskatchewan"</formula1>
    </dataValidation>
  </dataValidation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22" customWidth="1" min="1" max="1"/>
    <col width="26" customWidth="1" min="2" max="2"/>
    <col width="12" customWidth="1" min="3" max="3"/>
    <col width="10" customWidth="1" min="4" max="4"/>
    <col width="40" customWidth="1" min="5" max="5"/>
    <col width="40" customWidth="1" min="6" max="6"/>
  </cols>
  <sheetData>
    <row r="1" ht="26" customHeight="1">
      <c r="A1" s="1" t="inlineStr">
        <is>
          <t>Canadian Farm Fuel Tax Rules Reference</t>
        </is>
      </c>
    </row>
    <row r="2" ht="34" customHeight="1">
      <c r="A2" s="2" t="inlineStr">
        <is>
          <t>Province / Region</t>
        </is>
      </c>
      <c r="B2" s="2" t="inlineStr">
        <is>
          <t>Tax Treatment</t>
        </is>
      </c>
      <c r="C2" s="2" t="inlineStr">
        <is>
          <t>Rate Type</t>
        </is>
      </c>
      <c r="D2" s="2" t="inlineStr">
        <is>
          <t>Rate</t>
        </is>
      </c>
      <c r="E2" s="2" t="inlineStr">
        <is>
          <t>Farm Fuel Exemption Note</t>
        </is>
      </c>
      <c r="F2" s="2" t="inlineStr">
        <is>
          <t>CRA / Provincial Reference Note</t>
        </is>
      </c>
    </row>
    <row r="3">
      <c r="A3" s="3" t="inlineStr">
        <is>
          <t>Alberta</t>
        </is>
      </c>
      <c r="B3" s="3" t="inlineStr">
        <is>
          <t>No provincial fuel tax on most farm fuel</t>
        </is>
      </c>
      <c r="C3" s="3" t="inlineStr">
        <is>
          <t>N/A</t>
        </is>
      </c>
      <c r="D3" s="8" t="n">
        <v>0</v>
      </c>
      <c r="E3" s="25" t="inlineStr">
        <is>
          <t>Marked/coloured fuel often exempt for farm use; confirm with Tax and Revenue Administration</t>
        </is>
      </c>
      <c r="F3" s="25" t="inlineStr">
        <is>
          <t>GST 5% still applies federally; keep AB exemption certificate on file</t>
        </is>
      </c>
    </row>
    <row r="4">
      <c r="A4" s="11" t="inlineStr">
        <is>
          <t>Ontario</t>
        </is>
      </c>
      <c r="B4" s="11" t="inlineStr">
        <is>
          <t>HST</t>
        </is>
      </c>
      <c r="C4" s="11" t="inlineStr">
        <is>
          <t>HST</t>
        </is>
      </c>
      <c r="D4" s="13" t="n">
        <v>0.13</v>
      </c>
      <c r="E4" s="26" t="inlineStr">
        <is>
          <t>Coloured (dyed) fuel exempt from Ontario fuel tax portion for farm use</t>
        </is>
      </c>
      <c r="F4" s="26" t="inlineStr">
        <is>
          <t>CRA GST/HST rules apply; retain Ontario Fuel Tax Act exemption documentation</t>
        </is>
      </c>
    </row>
    <row r="5">
      <c r="A5" s="3" t="inlineStr">
        <is>
          <t>Quebec</t>
        </is>
      </c>
      <c r="B5" s="3" t="inlineStr">
        <is>
          <t>GST + QST</t>
        </is>
      </c>
      <c r="C5" s="3" t="inlineStr">
        <is>
          <t>QST</t>
        </is>
      </c>
      <c r="D5" s="8" t="n">
        <v>0.09975000000000001</v>
      </c>
      <c r="E5" s="25" t="inlineStr">
        <is>
          <t>Farmers may qualify for fuel tax refund via Revenu Quebec program</t>
        </is>
      </c>
      <c r="F5" s="25" t="inlineStr">
        <is>
          <t>Keep Revenu Quebec fuel tax refund receipts and RQ registration number</t>
        </is>
      </c>
    </row>
    <row r="6">
      <c r="A6" s="11" t="inlineStr">
        <is>
          <t>Nova Scotia</t>
        </is>
      </c>
      <c r="B6" s="11" t="inlineStr">
        <is>
          <t>HST</t>
        </is>
      </c>
      <c r="C6" s="11" t="inlineStr">
        <is>
          <t>HST</t>
        </is>
      </c>
      <c r="D6" s="13" t="n">
        <v>0.15</v>
      </c>
      <c r="E6" s="26" t="inlineStr">
        <is>
          <t>Coloured fuel purchases for farm use may be exempt provincially</t>
        </is>
      </c>
      <c r="F6" s="26" t="inlineStr">
        <is>
          <t>Retain HST-exempt purchase invoices for CRA audit purposes</t>
        </is>
      </c>
    </row>
    <row r="7">
      <c r="A7" s="3" t="inlineStr">
        <is>
          <t>New Brunswick</t>
        </is>
      </c>
      <c r="B7" s="3" t="inlineStr">
        <is>
          <t>HST</t>
        </is>
      </c>
      <c r="C7" s="3" t="inlineStr">
        <is>
          <t>HST</t>
        </is>
      </c>
      <c r="D7" s="8" t="n">
        <v>0.15</v>
      </c>
      <c r="E7" s="25" t="inlineStr">
        <is>
          <t>Farm fuel exemption available via marked fuel program</t>
        </is>
      </c>
      <c r="F7" s="25" t="inlineStr">
        <is>
          <t>Keep provincial exemption permit on file</t>
        </is>
      </c>
    </row>
    <row r="8">
      <c r="A8" s="11" t="inlineStr">
        <is>
          <t>Prince Edward Island</t>
        </is>
      </c>
      <c r="B8" s="11" t="inlineStr">
        <is>
          <t>HST</t>
        </is>
      </c>
      <c r="C8" s="11" t="inlineStr">
        <is>
          <t>HST</t>
        </is>
      </c>
      <c r="D8" s="13" t="n">
        <v>0.15</v>
      </c>
      <c r="E8" s="26" t="inlineStr">
        <is>
          <t>Farm fuel exemption may apply with proper certification</t>
        </is>
      </c>
      <c r="F8" s="26" t="inlineStr">
        <is>
          <t>Confirm with PEI Department of Finance guidelines</t>
        </is>
      </c>
    </row>
    <row r="9">
      <c r="A9" s="3" t="inlineStr">
        <is>
          <t>Newfoundland and Labrador</t>
        </is>
      </c>
      <c r="B9" s="3" t="inlineStr">
        <is>
          <t>HST</t>
        </is>
      </c>
      <c r="C9" s="3" t="inlineStr">
        <is>
          <t>HST</t>
        </is>
      </c>
      <c r="D9" s="8" t="n">
        <v>0.15</v>
      </c>
      <c r="E9" s="25" t="inlineStr">
        <is>
          <t>Farm fuel exemption available with registered farm status</t>
        </is>
      </c>
      <c r="F9" s="25" t="inlineStr">
        <is>
          <t>Retain provincial farm registration number for audits</t>
        </is>
      </c>
    </row>
    <row r="10">
      <c r="A10" s="11" t="inlineStr">
        <is>
          <t>Saskatchewan</t>
        </is>
      </c>
      <c r="B10" s="11" t="inlineStr">
        <is>
          <t>PST</t>
        </is>
      </c>
      <c r="C10" s="11" t="inlineStr">
        <is>
          <t>PST</t>
        </is>
      </c>
      <c r="D10" s="13" t="n">
        <v>0.06</v>
      </c>
      <c r="E10" s="26" t="inlineStr">
        <is>
          <t>Bulk farm fuel purchases often PST-exempt with valid exemption certificate</t>
        </is>
      </c>
      <c r="F10" s="26" t="inlineStr">
        <is>
          <t>Keep Saskatchewan PST exemption certificate on file</t>
        </is>
      </c>
    </row>
    <row r="11">
      <c r="A11" s="3" t="inlineStr">
        <is>
          <t>Manitoba</t>
        </is>
      </c>
      <c r="B11" s="3" t="inlineStr">
        <is>
          <t>PST</t>
        </is>
      </c>
      <c r="C11" s="3" t="inlineStr">
        <is>
          <t>PST</t>
        </is>
      </c>
      <c r="D11" s="8" t="n">
        <v>0.07000000000000001</v>
      </c>
      <c r="E11" s="25" t="inlineStr">
        <is>
          <t>Marked fuel program provides farm tax relief</t>
        </is>
      </c>
      <c r="F11" s="25" t="inlineStr">
        <is>
          <t>Retain Manitoba Retail Sales Tax exemption documentation</t>
        </is>
      </c>
    </row>
    <row r="12">
      <c r="A12" s="11" t="inlineStr">
        <is>
          <t>British Columbia</t>
        </is>
      </c>
      <c r="B12" s="11" t="inlineStr">
        <is>
          <t>Provincial Motor Fuel Tax</t>
        </is>
      </c>
      <c r="C12" s="11" t="inlineStr">
        <is>
          <t>Fuel Tax</t>
        </is>
      </c>
      <c r="D12" s="13" t="n">
        <v>0</v>
      </c>
      <c r="E12" s="26" t="inlineStr">
        <is>
          <t>Coloured fuel exemption available for qualifying farm use</t>
        </is>
      </c>
      <c r="F12" s="26" t="inlineStr">
        <is>
          <t>Confirm with BC Ministry of Finance fuel tax exemption rules</t>
        </is>
      </c>
    </row>
    <row r="13">
      <c r="A13" s="3" t="inlineStr">
        <is>
          <t>Yukon / NWT / Nunavut</t>
        </is>
      </c>
      <c r="B13" s="3" t="inlineStr">
        <is>
          <t>Federal GST only</t>
        </is>
      </c>
      <c r="C13" s="3" t="inlineStr">
        <is>
          <t>GST</t>
        </is>
      </c>
      <c r="D13" s="8" t="n">
        <v>0.05</v>
      </c>
      <c r="E13" s="25" t="inlineStr">
        <is>
          <t>No territorial sales tax; local fuel tax considerations may apply</t>
        </is>
      </c>
      <c r="F13" s="25" t="inlineStr">
        <is>
          <t>GST 5% applies federally; check territorial fuel tax notices</t>
        </is>
      </c>
    </row>
  </sheetData>
  <mergeCells count="1">
    <mergeCell ref="A1:F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6" customWidth="1" min="1" max="1"/>
    <col width="95" customWidth="1" min="2" max="2"/>
  </cols>
  <sheetData>
    <row r="1" ht="26" customHeight="1">
      <c r="A1" s="1" t="inlineStr">
        <is>
          <t>Farm Fuel Tax Exemption Tracker - User Guide</t>
        </is>
      </c>
    </row>
    <row r="2"/>
    <row r="3" ht="46" customHeight="1">
      <c r="A3" s="27" t="inlineStr">
        <is>
          <t>Purpose</t>
        </is>
      </c>
      <c r="B3" s="28" t="inlineStr">
        <is>
          <t>This workbook helps Canadian farm operators and bookkeepers track fuel purchases, calculate applicable GST and provincial fuel taxes, and monitor farm fuel tax exemption eligibility.</t>
        </is>
      </c>
    </row>
    <row r="4" ht="46" customHeight="1">
      <c r="A4" s="29" t="inlineStr">
        <is>
          <t>Fuel Log sheet</t>
        </is>
      </c>
      <c r="B4" s="30" t="inlineStr">
        <is>
          <t>Enter each fuel purchase in the Fuel Log sheet. Fill in the pale yellow input cells: Purchase Date, Vendor, Vendor City, Fuel Type, Use Type, Litres Purchased, Price per Litre, and Notes. All amounts, taxes, and totals calculate automatically.</t>
        </is>
      </c>
    </row>
    <row r="5" ht="46" customHeight="1">
      <c r="A5" s="27" t="inlineStr">
        <is>
          <t>Use Type classification</t>
        </is>
      </c>
      <c r="B5" s="28" t="inlineStr">
        <is>
          <t>Choose Use Type from the dropdown: "Farm exempt" for fuel used solely for eligible farm equipment, "Taxable" for personal or non-farm use, and "Mixed" when fuel is used for both farm and non-farm purposes (the workbook assumes 75% farm use for Mixed transactions - adjust as needed for your operation).</t>
        </is>
      </c>
    </row>
    <row r="6" ht="46" customHeight="1">
      <c r="A6" s="29" t="inlineStr">
        <is>
          <t>Exemption Eligible column</t>
        </is>
      </c>
      <c r="B6" s="30" t="inlineStr">
        <is>
          <t>This column automatically shows "Yes" only when Use Type is set to "Farm exempt". Review this column regularly to confirm exemption claims align with actual fuel use.</t>
        </is>
      </c>
    </row>
    <row r="7" ht="46" customHeight="1">
      <c r="A7" s="27" t="inlineStr">
        <is>
          <t>Exemption Summary sheet</t>
        </is>
      </c>
      <c r="B7" s="28" t="inlineStr">
        <is>
          <t>View key metrics such as total litres purchased, exempt versus taxable litres, total tax paid, and exemption rate percentage. Charts visualize exempt versus taxable litres, tax paid by fuel type, and monthly spend trends. Use the province lookup table to check reference provincial fuel tax rates.</t>
        </is>
      </c>
    </row>
    <row r="8" ht="46" customHeight="1">
      <c r="A8" s="29" t="inlineStr">
        <is>
          <t>Tax Rules sheet</t>
        </is>
      </c>
      <c r="B8" s="30" t="inlineStr">
        <is>
          <t>A reference table summarizing GST/HST/PST/QST treatment and farm fuel exemption notes by province and territory. Use this sheet to confirm applicable rates before entering new Fuel Log transactions.</t>
        </is>
      </c>
    </row>
    <row r="9" ht="46" customHeight="1">
      <c r="A9" s="27" t="inlineStr">
        <is>
          <t>Recordkeeping reminder</t>
        </is>
      </c>
      <c r="B9" s="28" t="inlineStr">
        <is>
          <t>Keep all original fuel receipts and exemption certificates for a minimum of six years, as required by the CRA. Provincial fuel tax authorities may also require separate exemption documentation.</t>
        </is>
      </c>
    </row>
    <row r="10" ht="46" customHeight="1">
      <c r="A10" s="29" t="inlineStr">
        <is>
          <t>Eligibility depends on provincial rules</t>
        </is>
      </c>
      <c r="B10" s="30" t="inlineStr">
        <is>
          <t>Farm fuel exemption eligibility depends on actual farm use, provincial legislation, and any marked/coloured fuel program requirements. Rules vary by province and may change.</t>
        </is>
      </c>
    </row>
    <row r="11" ht="46" customHeight="1">
      <c r="A11" s="27" t="inlineStr">
        <is>
          <t>Not legal or tax advice</t>
        </is>
      </c>
      <c r="B11" s="28" t="inlineStr">
        <is>
          <t>This workbook is a tracking tool only and does not constitute legal, accounting, or tax advice. Consult a qualified Canadian accountant or the CRA for guidance specific to your farm operation.</t>
        </is>
      </c>
    </row>
    <row r="12" ht="46" customHeight="1">
      <c r="A12" s="29" t="inlineStr">
        <is>
          <t>Formatting conventions</t>
        </is>
      </c>
      <c r="B12" s="30" t="inlineStr">
        <is>
          <t>Dates are entered in YYYY-MM-DD format. All currency values are shown in Canadian dollars ($1,234.56). Tax rates and exemption rates are displayed as percentages.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2026-07-13T20:37:08Z</dcterms:created>
  <dcterms:modified xmlns:dcterms="http://purl.org/dc/terms/" xmlns:xsi="http://www.w3.org/2001/XMLSchema-instance" xsi:type="dcterms:W3CDTF">2026-07-13T20:37:08Z</dcterms:modified>
</cp:coreProperties>
</file>