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 Transactions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Assumptions &amp; Instructions" sheetId="3" state="visible" r:id="rId3"/>
  </sheets>
  <definedNames>
    <definedName name="_xlnm._FilterDatabase" localSheetId="0" hidden="1">'Fuel Transactions'!$A$1:$S$101</definedName>
    <definedName name="_xlnm._FilterDatabase" localSheetId="2" hidden="1">'Assumptions &amp; Instructions'!$A$4:$G$10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$#,##0.00"/>
    <numFmt numFmtId="166" formatCode="0.000%"/>
    <numFmt numFmtId="167" formatCode="$0.000"/>
    <numFmt numFmtId="168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2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4" fillId="6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168" fontId="2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2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168" fontId="2" fillId="7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color rgb="001F2937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Fuel Cost by Province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Dashboard'!B19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 Dashboard'!$A$20:$A$25</f>
            </numRef>
          </cat>
          <val>
            <numRef>
              <f>'Summary Dashboard'!$B$20:$B$25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Province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Fuel Cost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Fuel Volume by Fuel Type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Dashboard'!K19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Dashboard'!$J$20:$J$21</f>
            </numRef>
          </cat>
          <val>
            <numRef>
              <f>'Summary Dashboard'!$K$20:$K$21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Fuel Cost Trend</a:t>
            </a:r>
          </a:p>
        </rich>
      </tx>
    </title>
    <plotArea>
      <lineChart>
        <grouping val="standard"/>
        <ser>
          <idx val="0"/>
          <order val="0"/>
          <tx>
            <strRef>
              <f>'Summary Dashboard'!K25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 Dashboard'!$J$26:$J$34</f>
            </numRef>
          </cat>
          <val>
            <numRef>
              <f>'Summary Dashboard'!$K$26:$K$34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 Start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Fuel Cost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12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36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15" customWidth="1" min="4" max="4"/>
    <col width="16" customWidth="1" min="5" max="5"/>
    <col width="20" customWidth="1" min="6" max="6"/>
    <col width="14" customWidth="1" min="7" max="7"/>
    <col width="11" customWidth="1" min="8" max="8"/>
    <col width="15" customWidth="1" min="9" max="9"/>
    <col width="19" customWidth="1" min="10" max="10"/>
    <col width="13" customWidth="1" min="11" max="11"/>
    <col width="16" customWidth="1" min="12" max="12"/>
    <col width="22" customWidth="1" min="13" max="13"/>
    <col width="18" customWidth="1" min="14" max="14"/>
    <col width="20" customWidth="1" min="15" max="15"/>
    <col width="20" customWidth="1" min="16" max="16"/>
    <col width="25" customWidth="1" min="17" max="17"/>
    <col width="20" customWidth="1" min="18" max="18"/>
    <col width="34" customWidth="1" min="19" max="19"/>
  </cols>
  <sheetData>
    <row r="1" ht="34" customHeight="1">
      <c r="A1" s="1" t="inlineStr">
        <is>
          <t>Transaction ID</t>
        </is>
      </c>
      <c r="B1" s="1" t="inlineStr">
        <is>
          <t>Purchase Date</t>
        </is>
      </c>
      <c r="C1" s="1" t="inlineStr">
        <is>
          <t>Business/Household</t>
        </is>
      </c>
      <c r="D1" s="1" t="inlineStr">
        <is>
          <t>Name</t>
        </is>
      </c>
      <c r="E1" s="1" t="inlineStr">
        <is>
          <t>City</t>
        </is>
      </c>
      <c r="F1" s="1" t="inlineStr">
        <is>
          <t>Province</t>
        </is>
      </c>
      <c r="G1" s="1" t="inlineStr">
        <is>
          <t>Fuel Type</t>
        </is>
      </c>
      <c r="H1" s="1" t="inlineStr">
        <is>
          <t>Litres</t>
        </is>
      </c>
      <c r="I1" s="1" t="inlineStr">
        <is>
          <t>Price per Litre</t>
        </is>
      </c>
      <c r="J1" s="1" t="inlineStr">
        <is>
          <t>Fuel Cost Before Tax</t>
        </is>
      </c>
      <c r="K1" s="1" t="inlineStr">
        <is>
          <t>GST/HST Rate</t>
        </is>
      </c>
      <c r="L1" s="1" t="inlineStr">
        <is>
          <t>GST/HST Amount</t>
        </is>
      </c>
      <c r="M1" s="1" t="inlineStr">
        <is>
          <t>Provincial Fuel Tax per Litre</t>
        </is>
      </c>
      <c r="N1" s="1" t="inlineStr">
        <is>
          <t>Provincial Fuel Tax</t>
        </is>
      </c>
      <c r="O1" s="1" t="inlineStr">
        <is>
          <t>Business-Use Percentage</t>
        </is>
      </c>
      <c r="P1" s="1" t="inlineStr">
        <is>
          <t>Recoverable GST/HST</t>
        </is>
      </c>
      <c r="Q1" s="1" t="inlineStr">
        <is>
          <t>Rebate/Credit Category</t>
        </is>
      </c>
      <c r="R1" s="1" t="inlineStr">
        <is>
          <t>Eligible for Review?</t>
        </is>
      </c>
      <c r="S1" s="1" t="inlineStr">
        <is>
          <t>Notes</t>
        </is>
      </c>
    </row>
    <row r="2" ht="24" customHeight="1">
      <c r="A2" s="2" t="inlineStr">
        <is>
          <t>FT-2026-001</t>
        </is>
      </c>
      <c r="B2" s="3" t="n">
        <v>46030</v>
      </c>
      <c r="C2" s="2" t="inlineStr">
        <is>
          <t>Business-use</t>
        </is>
      </c>
      <c r="D2" s="2" t="inlineStr">
        <is>
          <t>Liam</t>
        </is>
      </c>
      <c r="E2" s="2" t="inlineStr">
        <is>
          <t>Toronto</t>
        </is>
      </c>
      <c r="F2" s="2" t="inlineStr">
        <is>
          <t>Ontario</t>
        </is>
      </c>
      <c r="G2" s="2" t="inlineStr">
        <is>
          <t>Gasoline</t>
        </is>
      </c>
      <c r="H2" s="4" t="n">
        <v>124.5</v>
      </c>
      <c r="I2" s="5" t="n">
        <v>1.54</v>
      </c>
      <c r="J2" s="6">
        <f>IF(OR(H2="",I2=""),"",H2*I2)</f>
        <v/>
      </c>
      <c r="K2" s="7">
        <f>IF(F2="","",IFERROR(VLOOKUP(F2,'Assumptions &amp; Instructions'!$A$5:$G$10,2,FALSE),""))</f>
        <v/>
      </c>
      <c r="L2" s="6">
        <f>IF(OR(J2="",K2=""),"",J2*K2)</f>
        <v/>
      </c>
      <c r="M2" s="8">
        <f>IF(F2="","",IFERROR(VLOOKUP(F2,'Assumptions &amp; Instructions'!$A$5:$G$10,3,FALSE),""))</f>
        <v/>
      </c>
      <c r="N2" s="6">
        <f>IF(OR(H2="",M2=""),"",H2*M2)</f>
        <v/>
      </c>
      <c r="O2" s="9" t="n">
        <v>1</v>
      </c>
      <c r="P2" s="6">
        <f>IF(OR(L2="",O2=""),"",L2*O2)</f>
        <v/>
      </c>
      <c r="Q2" s="10" t="inlineStr">
        <is>
          <t>Climate rebate review</t>
        </is>
      </c>
      <c r="R2" s="11">
        <f>IF(Q2="","",IF(OR(Q2="Climate rebate review",Q2="Fuel tax credit review"),"Review","No action"))</f>
        <v/>
      </c>
      <c r="S2" s="10" t="inlineStr">
        <is>
          <t>Client travel and service calls</t>
        </is>
      </c>
    </row>
    <row r="3" ht="24" customHeight="1">
      <c r="A3" s="2" t="inlineStr">
        <is>
          <t>FT-2026-002</t>
        </is>
      </c>
      <c r="B3" s="3" t="n">
        <v>46056</v>
      </c>
      <c r="C3" s="2" t="inlineStr">
        <is>
          <t>Personal</t>
        </is>
      </c>
      <c r="D3" s="2" t="inlineStr">
        <is>
          <t>Emma</t>
        </is>
      </c>
      <c r="E3" s="2" t="inlineStr">
        <is>
          <t>Montreal</t>
        </is>
      </c>
      <c r="F3" s="2" t="inlineStr">
        <is>
          <t>Quebec</t>
        </is>
      </c>
      <c r="G3" s="2" t="inlineStr">
        <is>
          <t>Diesel</t>
        </is>
      </c>
      <c r="H3" s="4" t="n">
        <v>62</v>
      </c>
      <c r="I3" s="5" t="n">
        <v>1.72</v>
      </c>
      <c r="J3" s="12">
        <f>IF(OR(H3="",I3=""),"",H3*I3)</f>
        <v/>
      </c>
      <c r="K3" s="13">
        <f>IF(F3="","",IFERROR(VLOOKUP(F3,'Assumptions &amp; Instructions'!$A$5:$G$10,2,FALSE),""))</f>
        <v/>
      </c>
      <c r="L3" s="12">
        <f>IF(OR(J3="",K3=""),"",J3*K3)</f>
        <v/>
      </c>
      <c r="M3" s="14">
        <f>IF(F3="","",IFERROR(VLOOKUP(F3,'Assumptions &amp; Instructions'!$A$5:$G$10,3,FALSE),""))</f>
        <v/>
      </c>
      <c r="N3" s="12">
        <f>IF(OR(H3="",M3=""),"",H3*M3)</f>
        <v/>
      </c>
      <c r="O3" s="9" t="n">
        <v>0</v>
      </c>
      <c r="P3" s="12">
        <f>IF(OR(L3="",O3=""),"",L3*O3)</f>
        <v/>
      </c>
      <c r="Q3" s="10" t="inlineStr">
        <is>
          <t>Not applicable</t>
        </is>
      </c>
      <c r="R3" s="15">
        <f>IF(Q3="","",IF(OR(Q3="Climate rebate review",Q3="Fuel tax credit review"),"Review","No action"))</f>
        <v/>
      </c>
      <c r="S3" s="10" t="inlineStr">
        <is>
          <t>Personal household purchase</t>
        </is>
      </c>
    </row>
    <row r="4" ht="24" customHeight="1">
      <c r="A4" s="2" t="inlineStr">
        <is>
          <t>FT-2026-003</t>
        </is>
      </c>
      <c r="B4" s="3" t="n">
        <v>46095</v>
      </c>
      <c r="C4" s="2" t="inlineStr">
        <is>
          <t>Mixed-use</t>
        </is>
      </c>
      <c r="D4" s="2" t="inlineStr">
        <is>
          <t>Noah</t>
        </is>
      </c>
      <c r="E4" s="2" t="inlineStr">
        <is>
          <t>Vancouver</t>
        </is>
      </c>
      <c r="F4" s="2" t="inlineStr">
        <is>
          <t>British Columbia</t>
        </is>
      </c>
      <c r="G4" s="2" t="inlineStr">
        <is>
          <t>Gasoline</t>
        </is>
      </c>
      <c r="H4" s="4" t="n">
        <v>98.7</v>
      </c>
      <c r="I4" s="5" t="n">
        <v>1.68</v>
      </c>
      <c r="J4" s="6">
        <f>IF(OR(H4="",I4=""),"",H4*I4)</f>
        <v/>
      </c>
      <c r="K4" s="7">
        <f>IF(F4="","",IFERROR(VLOOKUP(F4,'Assumptions &amp; Instructions'!$A$5:$G$10,2,FALSE),""))</f>
        <v/>
      </c>
      <c r="L4" s="6">
        <f>IF(OR(J4="",K4=""),"",J4*K4)</f>
        <v/>
      </c>
      <c r="M4" s="8">
        <f>IF(F4="","",IFERROR(VLOOKUP(F4,'Assumptions &amp; Instructions'!$A$5:$G$10,3,FALSE),""))</f>
        <v/>
      </c>
      <c r="N4" s="6">
        <f>IF(OR(H4="",M4=""),"",H4*M4)</f>
        <v/>
      </c>
      <c r="O4" s="9" t="n">
        <v>0.6</v>
      </c>
      <c r="P4" s="6">
        <f>IF(OR(L4="",O4=""),"",L4*O4)</f>
        <v/>
      </c>
      <c r="Q4" s="10" t="inlineStr">
        <is>
          <t>Fuel tax credit review</t>
        </is>
      </c>
      <c r="R4" s="11">
        <f>IF(Q4="","",IF(OR(Q4="Climate rebate review",Q4="Fuel tax credit review"),"Review","No action"))</f>
        <v/>
      </c>
      <c r="S4" s="10" t="inlineStr">
        <is>
          <t>Mixed delivery and household use</t>
        </is>
      </c>
    </row>
    <row r="5" ht="24" customHeight="1">
      <c r="A5" s="2" t="inlineStr">
        <is>
          <t>FT-2026-004</t>
        </is>
      </c>
      <c r="B5" s="3" t="n">
        <v>46119</v>
      </c>
      <c r="C5" s="2" t="inlineStr">
        <is>
          <t>Business-use</t>
        </is>
      </c>
      <c r="D5" s="2" t="inlineStr">
        <is>
          <t>Olivia</t>
        </is>
      </c>
      <c r="E5" s="2" t="inlineStr">
        <is>
          <t>Calgary</t>
        </is>
      </c>
      <c r="F5" s="2" t="inlineStr">
        <is>
          <t>Alberta</t>
        </is>
      </c>
      <c r="G5" s="2" t="inlineStr">
        <is>
          <t>Diesel</t>
        </is>
      </c>
      <c r="H5" s="4" t="n">
        <v>185</v>
      </c>
      <c r="I5" s="5" t="n">
        <v>1.48</v>
      </c>
      <c r="J5" s="12">
        <f>IF(OR(H5="",I5=""),"",H5*I5)</f>
        <v/>
      </c>
      <c r="K5" s="13">
        <f>IF(F5="","",IFERROR(VLOOKUP(F5,'Assumptions &amp; Instructions'!$A$5:$G$10,2,FALSE),""))</f>
        <v/>
      </c>
      <c r="L5" s="12">
        <f>IF(OR(J5="",K5=""),"",J5*K5)</f>
        <v/>
      </c>
      <c r="M5" s="14">
        <f>IF(F5="","",IFERROR(VLOOKUP(F5,'Assumptions &amp; Instructions'!$A$5:$G$10,3,FALSE),""))</f>
        <v/>
      </c>
      <c r="N5" s="12">
        <f>IF(OR(H5="",M5=""),"",H5*M5)</f>
        <v/>
      </c>
      <c r="O5" s="9" t="n">
        <v>1</v>
      </c>
      <c r="P5" s="12">
        <f>IF(OR(L5="",O5=""),"",L5*O5)</f>
        <v/>
      </c>
      <c r="Q5" s="10" t="inlineStr">
        <is>
          <t>Climate rebate review</t>
        </is>
      </c>
      <c r="R5" s="15">
        <f>IF(Q5="","",IF(OR(Q5="Climate rebate review",Q5="Fuel tax credit review"),"Review","No action"))</f>
        <v/>
      </c>
      <c r="S5" s="10" t="inlineStr">
        <is>
          <t>Commercial equipment transport</t>
        </is>
      </c>
    </row>
    <row r="6" ht="24" customHeight="1">
      <c r="A6" s="2" t="inlineStr">
        <is>
          <t>FT-2026-005</t>
        </is>
      </c>
      <c r="B6" s="3" t="n">
        <v>46161</v>
      </c>
      <c r="C6" s="2" t="inlineStr">
        <is>
          <t>Mixed-use</t>
        </is>
      </c>
      <c r="D6" s="2" t="inlineStr">
        <is>
          <t>Lucas</t>
        </is>
      </c>
      <c r="E6" s="2" t="inlineStr">
        <is>
          <t>Ottawa</t>
        </is>
      </c>
      <c r="F6" s="2" t="inlineStr">
        <is>
          <t>Ontario</t>
        </is>
      </c>
      <c r="G6" s="2" t="inlineStr">
        <is>
          <t>Gasoline</t>
        </is>
      </c>
      <c r="H6" s="4" t="n">
        <v>72.3</v>
      </c>
      <c r="I6" s="5" t="n">
        <v>1.61</v>
      </c>
      <c r="J6" s="6">
        <f>IF(OR(H6="",I6=""),"",H6*I6)</f>
        <v/>
      </c>
      <c r="K6" s="7">
        <f>IF(F6="","",IFERROR(VLOOKUP(F6,'Assumptions &amp; Instructions'!$A$5:$G$10,2,FALSE),""))</f>
        <v/>
      </c>
      <c r="L6" s="6">
        <f>IF(OR(J6="",K6=""),"",J6*K6)</f>
        <v/>
      </c>
      <c r="M6" s="8">
        <f>IF(F6="","",IFERROR(VLOOKUP(F6,'Assumptions &amp; Instructions'!$A$5:$G$10,3,FALSE),""))</f>
        <v/>
      </c>
      <c r="N6" s="6">
        <f>IF(OR(H6="",M6=""),"",H6*M6)</f>
        <v/>
      </c>
      <c r="O6" s="9" t="n">
        <v>0.75</v>
      </c>
      <c r="P6" s="6">
        <f>IF(OR(L6="",O6=""),"",L6*O6)</f>
        <v/>
      </c>
      <c r="Q6" s="10" t="inlineStr">
        <is>
          <t>Climate rebate review</t>
        </is>
      </c>
      <c r="R6" s="11">
        <f>IF(Q6="","",IF(OR(Q6="Climate rebate review",Q6="Fuel tax credit review"),"Review","No action"))</f>
        <v/>
      </c>
      <c r="S6" s="10" t="inlineStr">
        <is>
          <t>Mileage log retained</t>
        </is>
      </c>
    </row>
    <row r="7" ht="24" customHeight="1">
      <c r="A7" s="2" t="inlineStr">
        <is>
          <t>FT-2026-006</t>
        </is>
      </c>
      <c r="B7" s="3" t="n">
        <v>46175</v>
      </c>
      <c r="C7" s="2" t="inlineStr">
        <is>
          <t>Personal</t>
        </is>
      </c>
      <c r="D7" s="2" t="inlineStr">
        <is>
          <t>Sophie</t>
        </is>
      </c>
      <c r="E7" s="2" t="inlineStr">
        <is>
          <t>Halifax</t>
        </is>
      </c>
      <c r="F7" s="2" t="inlineStr">
        <is>
          <t>Nova Scotia</t>
        </is>
      </c>
      <c r="G7" s="2" t="inlineStr">
        <is>
          <t>Gasoline</t>
        </is>
      </c>
      <c r="H7" s="4" t="n">
        <v>42.5</v>
      </c>
      <c r="I7" s="5" t="n">
        <v>1.69</v>
      </c>
      <c r="J7" s="12">
        <f>IF(OR(H7="",I7=""),"",H7*I7)</f>
        <v/>
      </c>
      <c r="K7" s="13">
        <f>IF(F7="","",IFERROR(VLOOKUP(F7,'Assumptions &amp; Instructions'!$A$5:$G$10,2,FALSE),""))</f>
        <v/>
      </c>
      <c r="L7" s="12">
        <f>IF(OR(J7="",K7=""),"",J7*K7)</f>
        <v/>
      </c>
      <c r="M7" s="14">
        <f>IF(F7="","",IFERROR(VLOOKUP(F7,'Assumptions &amp; Instructions'!$A$5:$G$10,3,FALSE),""))</f>
        <v/>
      </c>
      <c r="N7" s="12">
        <f>IF(OR(H7="",M7=""),"",H7*M7)</f>
        <v/>
      </c>
      <c r="O7" s="9" t="n">
        <v>0</v>
      </c>
      <c r="P7" s="12">
        <f>IF(OR(L7="",O7=""),"",L7*O7)</f>
        <v/>
      </c>
      <c r="Q7" s="10" t="inlineStr">
        <is>
          <t>Not applicable</t>
        </is>
      </c>
      <c r="R7" s="15">
        <f>IF(Q7="","",IF(OR(Q7="Climate rebate review",Q7="Fuel tax credit review"),"Review","No action"))</f>
        <v/>
      </c>
      <c r="S7" s="10" t="inlineStr">
        <is>
          <t>Personal household purchase</t>
        </is>
      </c>
    </row>
    <row r="8" ht="24" customHeight="1">
      <c r="A8" s="2" t="inlineStr">
        <is>
          <t>FT-2026-007</t>
        </is>
      </c>
      <c r="B8" s="3" t="n">
        <v>46214</v>
      </c>
      <c r="C8" s="2" t="inlineStr">
        <is>
          <t>Business-use</t>
        </is>
      </c>
      <c r="D8" s="2" t="inlineStr">
        <is>
          <t>Ethan</t>
        </is>
      </c>
      <c r="E8" s="2" t="inlineStr">
        <is>
          <t>Edmonton</t>
        </is>
      </c>
      <c r="F8" s="2" t="inlineStr">
        <is>
          <t>Alberta</t>
        </is>
      </c>
      <c r="G8" s="2" t="inlineStr">
        <is>
          <t>Diesel</t>
        </is>
      </c>
      <c r="H8" s="4" t="n">
        <v>155</v>
      </c>
      <c r="I8" s="5" t="n">
        <v>1.46</v>
      </c>
      <c r="J8" s="6">
        <f>IF(OR(H8="",I8=""),"",H8*I8)</f>
        <v/>
      </c>
      <c r="K8" s="7">
        <f>IF(F8="","",IFERROR(VLOOKUP(F8,'Assumptions &amp; Instructions'!$A$5:$G$10,2,FALSE),""))</f>
        <v/>
      </c>
      <c r="L8" s="6">
        <f>IF(OR(J8="",K8=""),"",J8*K8)</f>
        <v/>
      </c>
      <c r="M8" s="8">
        <f>IF(F8="","",IFERROR(VLOOKUP(F8,'Assumptions &amp; Instructions'!$A$5:$G$10,3,FALSE),""))</f>
        <v/>
      </c>
      <c r="N8" s="6">
        <f>IF(OR(H8="",M8=""),"",H8*M8)</f>
        <v/>
      </c>
      <c r="O8" s="9" t="n">
        <v>1</v>
      </c>
      <c r="P8" s="6">
        <f>IF(OR(L8="",O8=""),"",L8*O8)</f>
        <v/>
      </c>
      <c r="Q8" s="10" t="inlineStr">
        <is>
          <t>Fuel tax credit review</t>
        </is>
      </c>
      <c r="R8" s="11">
        <f>IF(Q8="","",IF(OR(Q8="Climate rebate review",Q8="Fuel tax credit review"),"Review","No action"))</f>
        <v/>
      </c>
      <c r="S8" s="10" t="inlineStr">
        <is>
          <t>Business fleet fuel receipt</t>
        </is>
      </c>
    </row>
    <row r="9" ht="24" customHeight="1">
      <c r="A9" s="2" t="inlineStr">
        <is>
          <t>FT-2026-008</t>
        </is>
      </c>
      <c r="B9" s="3" t="n">
        <v>46239</v>
      </c>
      <c r="C9" s="2" t="inlineStr">
        <is>
          <t>Mixed-use</t>
        </is>
      </c>
      <c r="D9" s="2" t="inlineStr">
        <is>
          <t>Charlotte</t>
        </is>
      </c>
      <c r="E9" s="2" t="inlineStr">
        <is>
          <t>Winnipeg</t>
        </is>
      </c>
      <c r="F9" s="2" t="inlineStr">
        <is>
          <t>Manitoba</t>
        </is>
      </c>
      <c r="G9" s="2" t="inlineStr">
        <is>
          <t>Gasoline</t>
        </is>
      </c>
      <c r="H9" s="4" t="n">
        <v>86.40000000000001</v>
      </c>
      <c r="I9" s="5" t="n">
        <v>1.57</v>
      </c>
      <c r="J9" s="12">
        <f>IF(OR(H9="",I9=""),"",H9*I9)</f>
        <v/>
      </c>
      <c r="K9" s="13">
        <f>IF(F9="","",IFERROR(VLOOKUP(F9,'Assumptions &amp; Instructions'!$A$5:$G$10,2,FALSE),""))</f>
        <v/>
      </c>
      <c r="L9" s="12">
        <f>IF(OR(J9="",K9=""),"",J9*K9)</f>
        <v/>
      </c>
      <c r="M9" s="14">
        <f>IF(F9="","",IFERROR(VLOOKUP(F9,'Assumptions &amp; Instructions'!$A$5:$G$10,3,FALSE),""))</f>
        <v/>
      </c>
      <c r="N9" s="12">
        <f>IF(OR(H9="",M9=""),"",H9*M9)</f>
        <v/>
      </c>
      <c r="O9" s="9" t="n">
        <v>0.5</v>
      </c>
      <c r="P9" s="12">
        <f>IF(OR(L9="",O9=""),"",L9*O9)</f>
        <v/>
      </c>
      <c r="Q9" s="10" t="inlineStr">
        <is>
          <t>Climate rebate review</t>
        </is>
      </c>
      <c r="R9" s="15">
        <f>IF(Q9="","",IF(OR(Q9="Climate rebate review",Q9="Fuel tax credit review"),"Review","No action"))</f>
        <v/>
      </c>
      <c r="S9" s="10" t="inlineStr">
        <is>
          <t>Allocate using mileage records</t>
        </is>
      </c>
    </row>
    <row r="10" ht="24" customHeight="1">
      <c r="A10" s="2" t="inlineStr">
        <is>
          <t>FT-2026-009</t>
        </is>
      </c>
      <c r="B10" s="3" t="n">
        <v>46255</v>
      </c>
      <c r="C10" s="2" t="inlineStr">
        <is>
          <t>Business-use</t>
        </is>
      </c>
      <c r="D10" s="2" t="inlineStr">
        <is>
          <t>William</t>
        </is>
      </c>
      <c r="E10" s="2" t="inlineStr">
        <is>
          <t>Quebec City</t>
        </is>
      </c>
      <c r="F10" s="2" t="inlineStr">
        <is>
          <t>Quebec</t>
        </is>
      </c>
      <c r="G10" s="2" t="inlineStr">
        <is>
          <t>Diesel</t>
        </is>
      </c>
      <c r="H10" s="4" t="n">
        <v>110.8</v>
      </c>
      <c r="I10" s="5" t="n">
        <v>1.74</v>
      </c>
      <c r="J10" s="6">
        <f>IF(OR(H10="",I10=""),"",H10*I10)</f>
        <v/>
      </c>
      <c r="K10" s="7">
        <f>IF(F10="","",IFERROR(VLOOKUP(F10,'Assumptions &amp; Instructions'!$A$5:$G$10,2,FALSE),""))</f>
        <v/>
      </c>
      <c r="L10" s="6">
        <f>IF(OR(J10="",K10=""),"",J10*K10)</f>
        <v/>
      </c>
      <c r="M10" s="8">
        <f>IF(F10="","",IFERROR(VLOOKUP(F10,'Assumptions &amp; Instructions'!$A$5:$G$10,3,FALSE),""))</f>
        <v/>
      </c>
      <c r="N10" s="6">
        <f>IF(OR(H10="",M10=""),"",H10*M10)</f>
        <v/>
      </c>
      <c r="O10" s="9" t="n">
        <v>1</v>
      </c>
      <c r="P10" s="6">
        <f>IF(OR(L10="",O10=""),"",L10*O10)</f>
        <v/>
      </c>
      <c r="Q10" s="10" t="inlineStr">
        <is>
          <t>Fuel tax credit review</t>
        </is>
      </c>
      <c r="R10" s="11">
        <f>IF(Q10="","",IF(OR(Q10="Climate rebate review",Q10="Fuel tax credit review"),"Review","No action"))</f>
        <v/>
      </c>
      <c r="S10" s="10" t="inlineStr">
        <is>
          <t>Retain supplier invoice</t>
        </is>
      </c>
    </row>
    <row r="11" ht="24" customHeight="1">
      <c r="A11" s="2" t="n"/>
      <c r="B11" s="3" t="n"/>
      <c r="C11" s="2" t="n"/>
      <c r="D11" s="2" t="n"/>
      <c r="E11" s="2" t="n"/>
      <c r="F11" s="2" t="n"/>
      <c r="G11" s="2" t="n"/>
      <c r="H11" s="4" t="n"/>
      <c r="I11" s="5" t="n"/>
      <c r="J11" s="12">
        <f>IF(OR(H11="",I11=""),"",H11*I11)</f>
        <v/>
      </c>
      <c r="K11" s="13">
        <f>IF(F11="","",IFERROR(VLOOKUP(F11,'Assumptions &amp; Instructions'!$A$5:$G$10,2,FALSE),""))</f>
        <v/>
      </c>
      <c r="L11" s="12">
        <f>IF(OR(J11="",K11=""),"",J11*K11)</f>
        <v/>
      </c>
      <c r="M11" s="14">
        <f>IF(F11="","",IFERROR(VLOOKUP(F11,'Assumptions &amp; Instructions'!$A$5:$G$10,3,FALSE),""))</f>
        <v/>
      </c>
      <c r="N11" s="12">
        <f>IF(OR(H11="",M11=""),"",H11*M11)</f>
        <v/>
      </c>
      <c r="O11" s="9" t="n"/>
      <c r="P11" s="12">
        <f>IF(OR(L11="",O11=""),"",L11*O11)</f>
        <v/>
      </c>
      <c r="Q11" s="10" t="n"/>
      <c r="R11" s="15">
        <f>IF(Q11="","",IF(OR(Q11="Climate rebate review",Q11="Fuel tax credit review"),"Review","No action"))</f>
        <v/>
      </c>
      <c r="S11" s="10" t="n"/>
    </row>
    <row r="12" ht="24" customHeight="1">
      <c r="A12" s="2" t="n"/>
      <c r="B12" s="3" t="n"/>
      <c r="C12" s="2" t="n"/>
      <c r="D12" s="2" t="n"/>
      <c r="E12" s="2" t="n"/>
      <c r="F12" s="2" t="n"/>
      <c r="G12" s="2" t="n"/>
      <c r="H12" s="4" t="n"/>
      <c r="I12" s="5" t="n"/>
      <c r="J12" s="6">
        <f>IF(OR(H12="",I12=""),"",H12*I12)</f>
        <v/>
      </c>
      <c r="K12" s="7">
        <f>IF(F12="","",IFERROR(VLOOKUP(F12,'Assumptions &amp; Instructions'!$A$5:$G$10,2,FALSE),""))</f>
        <v/>
      </c>
      <c r="L12" s="6">
        <f>IF(OR(J12="",K12=""),"",J12*K12)</f>
        <v/>
      </c>
      <c r="M12" s="8">
        <f>IF(F12="","",IFERROR(VLOOKUP(F12,'Assumptions &amp; Instructions'!$A$5:$G$10,3,FALSE),""))</f>
        <v/>
      </c>
      <c r="N12" s="6">
        <f>IF(OR(H12="",M12=""),"",H12*M12)</f>
        <v/>
      </c>
      <c r="O12" s="9" t="n"/>
      <c r="P12" s="6">
        <f>IF(OR(L12="",O12=""),"",L12*O12)</f>
        <v/>
      </c>
      <c r="Q12" s="10" t="n"/>
      <c r="R12" s="11">
        <f>IF(Q12="","",IF(OR(Q12="Climate rebate review",Q12="Fuel tax credit review"),"Review","No action"))</f>
        <v/>
      </c>
      <c r="S12" s="10" t="n"/>
    </row>
    <row r="13" ht="24" customHeight="1">
      <c r="A13" s="2" t="n"/>
      <c r="B13" s="3" t="n"/>
      <c r="C13" s="2" t="n"/>
      <c r="D13" s="2" t="n"/>
      <c r="E13" s="2" t="n"/>
      <c r="F13" s="2" t="n"/>
      <c r="G13" s="2" t="n"/>
      <c r="H13" s="4" t="n"/>
      <c r="I13" s="5" t="n"/>
      <c r="J13" s="12">
        <f>IF(OR(H13="",I13=""),"",H13*I13)</f>
        <v/>
      </c>
      <c r="K13" s="13">
        <f>IF(F13="","",IFERROR(VLOOKUP(F13,'Assumptions &amp; Instructions'!$A$5:$G$10,2,FALSE),""))</f>
        <v/>
      </c>
      <c r="L13" s="12">
        <f>IF(OR(J13="",K13=""),"",J13*K13)</f>
        <v/>
      </c>
      <c r="M13" s="14">
        <f>IF(F13="","",IFERROR(VLOOKUP(F13,'Assumptions &amp; Instructions'!$A$5:$G$10,3,FALSE),""))</f>
        <v/>
      </c>
      <c r="N13" s="12">
        <f>IF(OR(H13="",M13=""),"",H13*M13)</f>
        <v/>
      </c>
      <c r="O13" s="9" t="n"/>
      <c r="P13" s="12">
        <f>IF(OR(L13="",O13=""),"",L13*O13)</f>
        <v/>
      </c>
      <c r="Q13" s="10" t="n"/>
      <c r="R13" s="15">
        <f>IF(Q13="","",IF(OR(Q13="Climate rebate review",Q13="Fuel tax credit review"),"Review","No action"))</f>
        <v/>
      </c>
      <c r="S13" s="10" t="n"/>
    </row>
    <row r="14" ht="24" customHeight="1">
      <c r="A14" s="2" t="n"/>
      <c r="B14" s="3" t="n"/>
      <c r="C14" s="2" t="n"/>
      <c r="D14" s="2" t="n"/>
      <c r="E14" s="2" t="n"/>
      <c r="F14" s="2" t="n"/>
      <c r="G14" s="2" t="n"/>
      <c r="H14" s="4" t="n"/>
      <c r="I14" s="5" t="n"/>
      <c r="J14" s="6">
        <f>IF(OR(H14="",I14=""),"",H14*I14)</f>
        <v/>
      </c>
      <c r="K14" s="7">
        <f>IF(F14="","",IFERROR(VLOOKUP(F14,'Assumptions &amp; Instructions'!$A$5:$G$10,2,FALSE),""))</f>
        <v/>
      </c>
      <c r="L14" s="6">
        <f>IF(OR(J14="",K14=""),"",J14*K14)</f>
        <v/>
      </c>
      <c r="M14" s="8">
        <f>IF(F14="","",IFERROR(VLOOKUP(F14,'Assumptions &amp; Instructions'!$A$5:$G$10,3,FALSE),""))</f>
        <v/>
      </c>
      <c r="N14" s="6">
        <f>IF(OR(H14="",M14=""),"",H14*M14)</f>
        <v/>
      </c>
      <c r="O14" s="9" t="n"/>
      <c r="P14" s="6">
        <f>IF(OR(L14="",O14=""),"",L14*O14)</f>
        <v/>
      </c>
      <c r="Q14" s="10" t="n"/>
      <c r="R14" s="11">
        <f>IF(Q14="","",IF(OR(Q14="Climate rebate review",Q14="Fuel tax credit review"),"Review","No action"))</f>
        <v/>
      </c>
      <c r="S14" s="10" t="n"/>
    </row>
    <row r="15" ht="24" customHeight="1">
      <c r="A15" s="2" t="n"/>
      <c r="B15" s="3" t="n"/>
      <c r="C15" s="2" t="n"/>
      <c r="D15" s="2" t="n"/>
      <c r="E15" s="2" t="n"/>
      <c r="F15" s="2" t="n"/>
      <c r="G15" s="2" t="n"/>
      <c r="H15" s="4" t="n"/>
      <c r="I15" s="5" t="n"/>
      <c r="J15" s="12">
        <f>IF(OR(H15="",I15=""),"",H15*I15)</f>
        <v/>
      </c>
      <c r="K15" s="13">
        <f>IF(F15="","",IFERROR(VLOOKUP(F15,'Assumptions &amp; Instructions'!$A$5:$G$10,2,FALSE),""))</f>
        <v/>
      </c>
      <c r="L15" s="12">
        <f>IF(OR(J15="",K15=""),"",J15*K15)</f>
        <v/>
      </c>
      <c r="M15" s="14">
        <f>IF(F15="","",IFERROR(VLOOKUP(F15,'Assumptions &amp; Instructions'!$A$5:$G$10,3,FALSE),""))</f>
        <v/>
      </c>
      <c r="N15" s="12">
        <f>IF(OR(H15="",M15=""),"",H15*M15)</f>
        <v/>
      </c>
      <c r="O15" s="9" t="n"/>
      <c r="P15" s="12">
        <f>IF(OR(L15="",O15=""),"",L15*O15)</f>
        <v/>
      </c>
      <c r="Q15" s="10" t="n"/>
      <c r="R15" s="15">
        <f>IF(Q15="","",IF(OR(Q15="Climate rebate review",Q15="Fuel tax credit review"),"Review","No action"))</f>
        <v/>
      </c>
      <c r="S15" s="10" t="n"/>
    </row>
    <row r="16" ht="24" customHeight="1">
      <c r="A16" s="2" t="n"/>
      <c r="B16" s="3" t="n"/>
      <c r="C16" s="2" t="n"/>
      <c r="D16" s="2" t="n"/>
      <c r="E16" s="2" t="n"/>
      <c r="F16" s="2" t="n"/>
      <c r="G16" s="2" t="n"/>
      <c r="H16" s="4" t="n"/>
      <c r="I16" s="5" t="n"/>
      <c r="J16" s="6">
        <f>IF(OR(H16="",I16=""),"",H16*I16)</f>
        <v/>
      </c>
      <c r="K16" s="7">
        <f>IF(F16="","",IFERROR(VLOOKUP(F16,'Assumptions &amp; Instructions'!$A$5:$G$10,2,FALSE),""))</f>
        <v/>
      </c>
      <c r="L16" s="6">
        <f>IF(OR(J16="",K16=""),"",J16*K16)</f>
        <v/>
      </c>
      <c r="M16" s="8">
        <f>IF(F16="","",IFERROR(VLOOKUP(F16,'Assumptions &amp; Instructions'!$A$5:$G$10,3,FALSE),""))</f>
        <v/>
      </c>
      <c r="N16" s="6">
        <f>IF(OR(H16="",M16=""),"",H16*M16)</f>
        <v/>
      </c>
      <c r="O16" s="9" t="n"/>
      <c r="P16" s="6">
        <f>IF(OR(L16="",O16=""),"",L16*O16)</f>
        <v/>
      </c>
      <c r="Q16" s="10" t="n"/>
      <c r="R16" s="11">
        <f>IF(Q16="","",IF(OR(Q16="Climate rebate review",Q16="Fuel tax credit review"),"Review","No action"))</f>
        <v/>
      </c>
      <c r="S16" s="10" t="n"/>
    </row>
    <row r="17" ht="24" customHeight="1">
      <c r="A17" s="2" t="n"/>
      <c r="B17" s="3" t="n"/>
      <c r="C17" s="2" t="n"/>
      <c r="D17" s="2" t="n"/>
      <c r="E17" s="2" t="n"/>
      <c r="F17" s="2" t="n"/>
      <c r="G17" s="2" t="n"/>
      <c r="H17" s="4" t="n"/>
      <c r="I17" s="5" t="n"/>
      <c r="J17" s="12">
        <f>IF(OR(H17="",I17=""),"",H17*I17)</f>
        <v/>
      </c>
      <c r="K17" s="13">
        <f>IF(F17="","",IFERROR(VLOOKUP(F17,'Assumptions &amp; Instructions'!$A$5:$G$10,2,FALSE),""))</f>
        <v/>
      </c>
      <c r="L17" s="12">
        <f>IF(OR(J17="",K17=""),"",J17*K17)</f>
        <v/>
      </c>
      <c r="M17" s="14">
        <f>IF(F17="","",IFERROR(VLOOKUP(F17,'Assumptions &amp; Instructions'!$A$5:$G$10,3,FALSE),""))</f>
        <v/>
      </c>
      <c r="N17" s="12">
        <f>IF(OR(H17="",M17=""),"",H17*M17)</f>
        <v/>
      </c>
      <c r="O17" s="9" t="n"/>
      <c r="P17" s="12">
        <f>IF(OR(L17="",O17=""),"",L17*O17)</f>
        <v/>
      </c>
      <c r="Q17" s="10" t="n"/>
      <c r="R17" s="15">
        <f>IF(Q17="","",IF(OR(Q17="Climate rebate review",Q17="Fuel tax credit review"),"Review","No action"))</f>
        <v/>
      </c>
      <c r="S17" s="10" t="n"/>
    </row>
    <row r="18" ht="24" customHeight="1">
      <c r="A18" s="2" t="n"/>
      <c r="B18" s="3" t="n"/>
      <c r="C18" s="2" t="n"/>
      <c r="D18" s="2" t="n"/>
      <c r="E18" s="2" t="n"/>
      <c r="F18" s="2" t="n"/>
      <c r="G18" s="2" t="n"/>
      <c r="H18" s="4" t="n"/>
      <c r="I18" s="5" t="n"/>
      <c r="J18" s="6">
        <f>IF(OR(H18="",I18=""),"",H18*I18)</f>
        <v/>
      </c>
      <c r="K18" s="7">
        <f>IF(F18="","",IFERROR(VLOOKUP(F18,'Assumptions &amp; Instructions'!$A$5:$G$10,2,FALSE),""))</f>
        <v/>
      </c>
      <c r="L18" s="6">
        <f>IF(OR(J18="",K18=""),"",J18*K18)</f>
        <v/>
      </c>
      <c r="M18" s="8">
        <f>IF(F18="","",IFERROR(VLOOKUP(F18,'Assumptions &amp; Instructions'!$A$5:$G$10,3,FALSE),""))</f>
        <v/>
      </c>
      <c r="N18" s="6">
        <f>IF(OR(H18="",M18=""),"",H18*M18)</f>
        <v/>
      </c>
      <c r="O18" s="9" t="n"/>
      <c r="P18" s="6">
        <f>IF(OR(L18="",O18=""),"",L18*O18)</f>
        <v/>
      </c>
      <c r="Q18" s="10" t="n"/>
      <c r="R18" s="11">
        <f>IF(Q18="","",IF(OR(Q18="Climate rebate review",Q18="Fuel tax credit review"),"Review","No action"))</f>
        <v/>
      </c>
      <c r="S18" s="10" t="n"/>
    </row>
    <row r="19" ht="24" customHeight="1">
      <c r="A19" s="2" t="n"/>
      <c r="B19" s="3" t="n"/>
      <c r="C19" s="2" t="n"/>
      <c r="D19" s="2" t="n"/>
      <c r="E19" s="2" t="n"/>
      <c r="F19" s="2" t="n"/>
      <c r="G19" s="2" t="n"/>
      <c r="H19" s="4" t="n"/>
      <c r="I19" s="5" t="n"/>
      <c r="J19" s="12">
        <f>IF(OR(H19="",I19=""),"",H19*I19)</f>
        <v/>
      </c>
      <c r="K19" s="13">
        <f>IF(F19="","",IFERROR(VLOOKUP(F19,'Assumptions &amp; Instructions'!$A$5:$G$10,2,FALSE),""))</f>
        <v/>
      </c>
      <c r="L19" s="12">
        <f>IF(OR(J19="",K19=""),"",J19*K19)</f>
        <v/>
      </c>
      <c r="M19" s="14">
        <f>IF(F19="","",IFERROR(VLOOKUP(F19,'Assumptions &amp; Instructions'!$A$5:$G$10,3,FALSE),""))</f>
        <v/>
      </c>
      <c r="N19" s="12">
        <f>IF(OR(H19="",M19=""),"",H19*M19)</f>
        <v/>
      </c>
      <c r="O19" s="9" t="n"/>
      <c r="P19" s="12">
        <f>IF(OR(L19="",O19=""),"",L19*O19)</f>
        <v/>
      </c>
      <c r="Q19" s="10" t="n"/>
      <c r="R19" s="15">
        <f>IF(Q19="","",IF(OR(Q19="Climate rebate review",Q19="Fuel tax credit review"),"Review","No action"))</f>
        <v/>
      </c>
      <c r="S19" s="10" t="n"/>
    </row>
    <row r="20" ht="24" customHeight="1">
      <c r="A20" s="2" t="n"/>
      <c r="B20" s="3" t="n"/>
      <c r="C20" s="2" t="n"/>
      <c r="D20" s="2" t="n"/>
      <c r="E20" s="2" t="n"/>
      <c r="F20" s="2" t="n"/>
      <c r="G20" s="2" t="n"/>
      <c r="H20" s="4" t="n"/>
      <c r="I20" s="5" t="n"/>
      <c r="J20" s="6">
        <f>IF(OR(H20="",I20=""),"",H20*I20)</f>
        <v/>
      </c>
      <c r="K20" s="7">
        <f>IF(F20="","",IFERROR(VLOOKUP(F20,'Assumptions &amp; Instructions'!$A$5:$G$10,2,FALSE),""))</f>
        <v/>
      </c>
      <c r="L20" s="6">
        <f>IF(OR(J20="",K20=""),"",J20*K20)</f>
        <v/>
      </c>
      <c r="M20" s="8">
        <f>IF(F20="","",IFERROR(VLOOKUP(F20,'Assumptions &amp; Instructions'!$A$5:$G$10,3,FALSE),""))</f>
        <v/>
      </c>
      <c r="N20" s="6">
        <f>IF(OR(H20="",M20=""),"",H20*M20)</f>
        <v/>
      </c>
      <c r="O20" s="9" t="n"/>
      <c r="P20" s="6">
        <f>IF(OR(L20="",O20=""),"",L20*O20)</f>
        <v/>
      </c>
      <c r="Q20" s="10" t="n"/>
      <c r="R20" s="11">
        <f>IF(Q20="","",IF(OR(Q20="Climate rebate review",Q20="Fuel tax credit review"),"Review","No action"))</f>
        <v/>
      </c>
      <c r="S20" s="10" t="n"/>
    </row>
    <row r="21" ht="24" customHeight="1">
      <c r="A21" s="2" t="n"/>
      <c r="B21" s="3" t="n"/>
      <c r="C21" s="2" t="n"/>
      <c r="D21" s="2" t="n"/>
      <c r="E21" s="2" t="n"/>
      <c r="F21" s="2" t="n"/>
      <c r="G21" s="2" t="n"/>
      <c r="H21" s="4" t="n"/>
      <c r="I21" s="5" t="n"/>
      <c r="J21" s="12">
        <f>IF(OR(H21="",I21=""),"",H21*I21)</f>
        <v/>
      </c>
      <c r="K21" s="13">
        <f>IF(F21="","",IFERROR(VLOOKUP(F21,'Assumptions &amp; Instructions'!$A$5:$G$10,2,FALSE),""))</f>
        <v/>
      </c>
      <c r="L21" s="12">
        <f>IF(OR(J21="",K21=""),"",J21*K21)</f>
        <v/>
      </c>
      <c r="M21" s="14">
        <f>IF(F21="","",IFERROR(VLOOKUP(F21,'Assumptions &amp; Instructions'!$A$5:$G$10,3,FALSE),""))</f>
        <v/>
      </c>
      <c r="N21" s="12">
        <f>IF(OR(H21="",M21=""),"",H21*M21)</f>
        <v/>
      </c>
      <c r="O21" s="9" t="n"/>
      <c r="P21" s="12">
        <f>IF(OR(L21="",O21=""),"",L21*O21)</f>
        <v/>
      </c>
      <c r="Q21" s="10" t="n"/>
      <c r="R21" s="15">
        <f>IF(Q21="","",IF(OR(Q21="Climate rebate review",Q21="Fuel tax credit review"),"Review","No action"))</f>
        <v/>
      </c>
      <c r="S21" s="10" t="n"/>
    </row>
    <row r="22" ht="24" customHeight="1">
      <c r="A22" s="2" t="n"/>
      <c r="B22" s="3" t="n"/>
      <c r="C22" s="2" t="n"/>
      <c r="D22" s="2" t="n"/>
      <c r="E22" s="2" t="n"/>
      <c r="F22" s="2" t="n"/>
      <c r="G22" s="2" t="n"/>
      <c r="H22" s="4" t="n"/>
      <c r="I22" s="5" t="n"/>
      <c r="J22" s="6">
        <f>IF(OR(H22="",I22=""),"",H22*I22)</f>
        <v/>
      </c>
      <c r="K22" s="7">
        <f>IF(F22="","",IFERROR(VLOOKUP(F22,'Assumptions &amp; Instructions'!$A$5:$G$10,2,FALSE),""))</f>
        <v/>
      </c>
      <c r="L22" s="6">
        <f>IF(OR(J22="",K22=""),"",J22*K22)</f>
        <v/>
      </c>
      <c r="M22" s="8">
        <f>IF(F22="","",IFERROR(VLOOKUP(F22,'Assumptions &amp; Instructions'!$A$5:$G$10,3,FALSE),""))</f>
        <v/>
      </c>
      <c r="N22" s="6">
        <f>IF(OR(H22="",M22=""),"",H22*M22)</f>
        <v/>
      </c>
      <c r="O22" s="9" t="n"/>
      <c r="P22" s="6">
        <f>IF(OR(L22="",O22=""),"",L22*O22)</f>
        <v/>
      </c>
      <c r="Q22" s="10" t="n"/>
      <c r="R22" s="11">
        <f>IF(Q22="","",IF(OR(Q22="Climate rebate review",Q22="Fuel tax credit review"),"Review","No action"))</f>
        <v/>
      </c>
      <c r="S22" s="10" t="n"/>
    </row>
    <row r="23" ht="24" customHeight="1">
      <c r="A23" s="2" t="n"/>
      <c r="B23" s="3" t="n"/>
      <c r="C23" s="2" t="n"/>
      <c r="D23" s="2" t="n"/>
      <c r="E23" s="2" t="n"/>
      <c r="F23" s="2" t="n"/>
      <c r="G23" s="2" t="n"/>
      <c r="H23" s="4" t="n"/>
      <c r="I23" s="5" t="n"/>
      <c r="J23" s="12">
        <f>IF(OR(H23="",I23=""),"",H23*I23)</f>
        <v/>
      </c>
      <c r="K23" s="13">
        <f>IF(F23="","",IFERROR(VLOOKUP(F23,'Assumptions &amp; Instructions'!$A$5:$G$10,2,FALSE),""))</f>
        <v/>
      </c>
      <c r="L23" s="12">
        <f>IF(OR(J23="",K23=""),"",J23*K23)</f>
        <v/>
      </c>
      <c r="M23" s="14">
        <f>IF(F23="","",IFERROR(VLOOKUP(F23,'Assumptions &amp; Instructions'!$A$5:$G$10,3,FALSE),""))</f>
        <v/>
      </c>
      <c r="N23" s="12">
        <f>IF(OR(H23="",M23=""),"",H23*M23)</f>
        <v/>
      </c>
      <c r="O23" s="9" t="n"/>
      <c r="P23" s="12">
        <f>IF(OR(L23="",O23=""),"",L23*O23)</f>
        <v/>
      </c>
      <c r="Q23" s="10" t="n"/>
      <c r="R23" s="15">
        <f>IF(Q23="","",IF(OR(Q23="Climate rebate review",Q23="Fuel tax credit review"),"Review","No action"))</f>
        <v/>
      </c>
      <c r="S23" s="10" t="n"/>
    </row>
    <row r="24" ht="24" customHeight="1">
      <c r="A24" s="2" t="n"/>
      <c r="B24" s="3" t="n"/>
      <c r="C24" s="2" t="n"/>
      <c r="D24" s="2" t="n"/>
      <c r="E24" s="2" t="n"/>
      <c r="F24" s="2" t="n"/>
      <c r="G24" s="2" t="n"/>
      <c r="H24" s="4" t="n"/>
      <c r="I24" s="5" t="n"/>
      <c r="J24" s="6">
        <f>IF(OR(H24="",I24=""),"",H24*I24)</f>
        <v/>
      </c>
      <c r="K24" s="7">
        <f>IF(F24="","",IFERROR(VLOOKUP(F24,'Assumptions &amp; Instructions'!$A$5:$G$10,2,FALSE),""))</f>
        <v/>
      </c>
      <c r="L24" s="6">
        <f>IF(OR(J24="",K24=""),"",J24*K24)</f>
        <v/>
      </c>
      <c r="M24" s="8">
        <f>IF(F24="","",IFERROR(VLOOKUP(F24,'Assumptions &amp; Instructions'!$A$5:$G$10,3,FALSE),""))</f>
        <v/>
      </c>
      <c r="N24" s="6">
        <f>IF(OR(H24="",M24=""),"",H24*M24)</f>
        <v/>
      </c>
      <c r="O24" s="9" t="n"/>
      <c r="P24" s="6">
        <f>IF(OR(L24="",O24=""),"",L24*O24)</f>
        <v/>
      </c>
      <c r="Q24" s="10" t="n"/>
      <c r="R24" s="11">
        <f>IF(Q24="","",IF(OR(Q24="Climate rebate review",Q24="Fuel tax credit review"),"Review","No action"))</f>
        <v/>
      </c>
      <c r="S24" s="10" t="n"/>
    </row>
    <row r="25" ht="24" customHeight="1">
      <c r="A25" s="2" t="n"/>
      <c r="B25" s="3" t="n"/>
      <c r="C25" s="2" t="n"/>
      <c r="D25" s="2" t="n"/>
      <c r="E25" s="2" t="n"/>
      <c r="F25" s="2" t="n"/>
      <c r="G25" s="2" t="n"/>
      <c r="H25" s="4" t="n"/>
      <c r="I25" s="5" t="n"/>
      <c r="J25" s="12">
        <f>IF(OR(H25="",I25=""),"",H25*I25)</f>
        <v/>
      </c>
      <c r="K25" s="13">
        <f>IF(F25="","",IFERROR(VLOOKUP(F25,'Assumptions &amp; Instructions'!$A$5:$G$10,2,FALSE),""))</f>
        <v/>
      </c>
      <c r="L25" s="12">
        <f>IF(OR(J25="",K25=""),"",J25*K25)</f>
        <v/>
      </c>
      <c r="M25" s="14">
        <f>IF(F25="","",IFERROR(VLOOKUP(F25,'Assumptions &amp; Instructions'!$A$5:$G$10,3,FALSE),""))</f>
        <v/>
      </c>
      <c r="N25" s="12">
        <f>IF(OR(H25="",M25=""),"",H25*M25)</f>
        <v/>
      </c>
      <c r="O25" s="9" t="n"/>
      <c r="P25" s="12">
        <f>IF(OR(L25="",O25=""),"",L25*O25)</f>
        <v/>
      </c>
      <c r="Q25" s="10" t="n"/>
      <c r="R25" s="15">
        <f>IF(Q25="","",IF(OR(Q25="Climate rebate review",Q25="Fuel tax credit review"),"Review","No action"))</f>
        <v/>
      </c>
      <c r="S25" s="10" t="n"/>
    </row>
    <row r="26" ht="24" customHeight="1">
      <c r="A26" s="2" t="n"/>
      <c r="B26" s="3" t="n"/>
      <c r="C26" s="2" t="n"/>
      <c r="D26" s="2" t="n"/>
      <c r="E26" s="2" t="n"/>
      <c r="F26" s="2" t="n"/>
      <c r="G26" s="2" t="n"/>
      <c r="H26" s="4" t="n"/>
      <c r="I26" s="5" t="n"/>
      <c r="J26" s="6">
        <f>IF(OR(H26="",I26=""),"",H26*I26)</f>
        <v/>
      </c>
      <c r="K26" s="7">
        <f>IF(F26="","",IFERROR(VLOOKUP(F26,'Assumptions &amp; Instructions'!$A$5:$G$10,2,FALSE),""))</f>
        <v/>
      </c>
      <c r="L26" s="6">
        <f>IF(OR(J26="",K26=""),"",J26*K26)</f>
        <v/>
      </c>
      <c r="M26" s="8">
        <f>IF(F26="","",IFERROR(VLOOKUP(F26,'Assumptions &amp; Instructions'!$A$5:$G$10,3,FALSE),""))</f>
        <v/>
      </c>
      <c r="N26" s="6">
        <f>IF(OR(H26="",M26=""),"",H26*M26)</f>
        <v/>
      </c>
      <c r="O26" s="9" t="n"/>
      <c r="P26" s="6">
        <f>IF(OR(L26="",O26=""),"",L26*O26)</f>
        <v/>
      </c>
      <c r="Q26" s="10" t="n"/>
      <c r="R26" s="11">
        <f>IF(Q26="","",IF(OR(Q26="Climate rebate review",Q26="Fuel tax credit review"),"Review","No action"))</f>
        <v/>
      </c>
      <c r="S26" s="10" t="n"/>
    </row>
    <row r="27" ht="24" customHeight="1">
      <c r="A27" s="2" t="n"/>
      <c r="B27" s="3" t="n"/>
      <c r="C27" s="2" t="n"/>
      <c r="D27" s="2" t="n"/>
      <c r="E27" s="2" t="n"/>
      <c r="F27" s="2" t="n"/>
      <c r="G27" s="2" t="n"/>
      <c r="H27" s="4" t="n"/>
      <c r="I27" s="5" t="n"/>
      <c r="J27" s="12">
        <f>IF(OR(H27="",I27=""),"",H27*I27)</f>
        <v/>
      </c>
      <c r="K27" s="13">
        <f>IF(F27="","",IFERROR(VLOOKUP(F27,'Assumptions &amp; Instructions'!$A$5:$G$10,2,FALSE),""))</f>
        <v/>
      </c>
      <c r="L27" s="12">
        <f>IF(OR(J27="",K27=""),"",J27*K27)</f>
        <v/>
      </c>
      <c r="M27" s="14">
        <f>IF(F27="","",IFERROR(VLOOKUP(F27,'Assumptions &amp; Instructions'!$A$5:$G$10,3,FALSE),""))</f>
        <v/>
      </c>
      <c r="N27" s="12">
        <f>IF(OR(H27="",M27=""),"",H27*M27)</f>
        <v/>
      </c>
      <c r="O27" s="9" t="n"/>
      <c r="P27" s="12">
        <f>IF(OR(L27="",O27=""),"",L27*O27)</f>
        <v/>
      </c>
      <c r="Q27" s="10" t="n"/>
      <c r="R27" s="15">
        <f>IF(Q27="","",IF(OR(Q27="Climate rebate review",Q27="Fuel tax credit review"),"Review","No action"))</f>
        <v/>
      </c>
      <c r="S27" s="10" t="n"/>
    </row>
    <row r="28" ht="24" customHeight="1">
      <c r="A28" s="2" t="n"/>
      <c r="B28" s="3" t="n"/>
      <c r="C28" s="2" t="n"/>
      <c r="D28" s="2" t="n"/>
      <c r="E28" s="2" t="n"/>
      <c r="F28" s="2" t="n"/>
      <c r="G28" s="2" t="n"/>
      <c r="H28" s="4" t="n"/>
      <c r="I28" s="5" t="n"/>
      <c r="J28" s="6">
        <f>IF(OR(H28="",I28=""),"",H28*I28)</f>
        <v/>
      </c>
      <c r="K28" s="7">
        <f>IF(F28="","",IFERROR(VLOOKUP(F28,'Assumptions &amp; Instructions'!$A$5:$G$10,2,FALSE),""))</f>
        <v/>
      </c>
      <c r="L28" s="6">
        <f>IF(OR(J28="",K28=""),"",J28*K28)</f>
        <v/>
      </c>
      <c r="M28" s="8">
        <f>IF(F28="","",IFERROR(VLOOKUP(F28,'Assumptions &amp; Instructions'!$A$5:$G$10,3,FALSE),""))</f>
        <v/>
      </c>
      <c r="N28" s="6">
        <f>IF(OR(H28="",M28=""),"",H28*M28)</f>
        <v/>
      </c>
      <c r="O28" s="9" t="n"/>
      <c r="P28" s="6">
        <f>IF(OR(L28="",O28=""),"",L28*O28)</f>
        <v/>
      </c>
      <c r="Q28" s="10" t="n"/>
      <c r="R28" s="11">
        <f>IF(Q28="","",IF(OR(Q28="Climate rebate review",Q28="Fuel tax credit review"),"Review","No action"))</f>
        <v/>
      </c>
      <c r="S28" s="10" t="n"/>
    </row>
    <row r="29" ht="24" customHeight="1">
      <c r="A29" s="2" t="n"/>
      <c r="B29" s="3" t="n"/>
      <c r="C29" s="2" t="n"/>
      <c r="D29" s="2" t="n"/>
      <c r="E29" s="2" t="n"/>
      <c r="F29" s="2" t="n"/>
      <c r="G29" s="2" t="n"/>
      <c r="H29" s="4" t="n"/>
      <c r="I29" s="5" t="n"/>
      <c r="J29" s="12">
        <f>IF(OR(H29="",I29=""),"",H29*I29)</f>
        <v/>
      </c>
      <c r="K29" s="13">
        <f>IF(F29="","",IFERROR(VLOOKUP(F29,'Assumptions &amp; Instructions'!$A$5:$G$10,2,FALSE),""))</f>
        <v/>
      </c>
      <c r="L29" s="12">
        <f>IF(OR(J29="",K29=""),"",J29*K29)</f>
        <v/>
      </c>
      <c r="M29" s="14">
        <f>IF(F29="","",IFERROR(VLOOKUP(F29,'Assumptions &amp; Instructions'!$A$5:$G$10,3,FALSE),""))</f>
        <v/>
      </c>
      <c r="N29" s="12">
        <f>IF(OR(H29="",M29=""),"",H29*M29)</f>
        <v/>
      </c>
      <c r="O29" s="9" t="n"/>
      <c r="P29" s="12">
        <f>IF(OR(L29="",O29=""),"",L29*O29)</f>
        <v/>
      </c>
      <c r="Q29" s="10" t="n"/>
      <c r="R29" s="15">
        <f>IF(Q29="","",IF(OR(Q29="Climate rebate review",Q29="Fuel tax credit review"),"Review","No action"))</f>
        <v/>
      </c>
      <c r="S29" s="10" t="n"/>
    </row>
    <row r="30" ht="24" customHeight="1">
      <c r="A30" s="2" t="n"/>
      <c r="B30" s="3" t="n"/>
      <c r="C30" s="2" t="n"/>
      <c r="D30" s="2" t="n"/>
      <c r="E30" s="2" t="n"/>
      <c r="F30" s="2" t="n"/>
      <c r="G30" s="2" t="n"/>
      <c r="H30" s="4" t="n"/>
      <c r="I30" s="5" t="n"/>
      <c r="J30" s="6">
        <f>IF(OR(H30="",I30=""),"",H30*I30)</f>
        <v/>
      </c>
      <c r="K30" s="7">
        <f>IF(F30="","",IFERROR(VLOOKUP(F30,'Assumptions &amp; Instructions'!$A$5:$G$10,2,FALSE),""))</f>
        <v/>
      </c>
      <c r="L30" s="6">
        <f>IF(OR(J30="",K30=""),"",J30*K30)</f>
        <v/>
      </c>
      <c r="M30" s="8">
        <f>IF(F30="","",IFERROR(VLOOKUP(F30,'Assumptions &amp; Instructions'!$A$5:$G$10,3,FALSE),""))</f>
        <v/>
      </c>
      <c r="N30" s="6">
        <f>IF(OR(H30="",M30=""),"",H30*M30)</f>
        <v/>
      </c>
      <c r="O30" s="9" t="n"/>
      <c r="P30" s="6">
        <f>IF(OR(L30="",O30=""),"",L30*O30)</f>
        <v/>
      </c>
      <c r="Q30" s="10" t="n"/>
      <c r="R30" s="11">
        <f>IF(Q30="","",IF(OR(Q30="Climate rebate review",Q30="Fuel tax credit review"),"Review","No action"))</f>
        <v/>
      </c>
      <c r="S30" s="10" t="n"/>
    </row>
    <row r="31" ht="24" customHeight="1">
      <c r="A31" s="2" t="n"/>
      <c r="B31" s="3" t="n"/>
      <c r="C31" s="2" t="n"/>
      <c r="D31" s="2" t="n"/>
      <c r="E31" s="2" t="n"/>
      <c r="F31" s="2" t="n"/>
      <c r="G31" s="2" t="n"/>
      <c r="H31" s="4" t="n"/>
      <c r="I31" s="5" t="n"/>
      <c r="J31" s="12">
        <f>IF(OR(H31="",I31=""),"",H31*I31)</f>
        <v/>
      </c>
      <c r="K31" s="13">
        <f>IF(F31="","",IFERROR(VLOOKUP(F31,'Assumptions &amp; Instructions'!$A$5:$G$10,2,FALSE),""))</f>
        <v/>
      </c>
      <c r="L31" s="12">
        <f>IF(OR(J31="",K31=""),"",J31*K31)</f>
        <v/>
      </c>
      <c r="M31" s="14">
        <f>IF(F31="","",IFERROR(VLOOKUP(F31,'Assumptions &amp; Instructions'!$A$5:$G$10,3,FALSE),""))</f>
        <v/>
      </c>
      <c r="N31" s="12">
        <f>IF(OR(H31="",M31=""),"",H31*M31)</f>
        <v/>
      </c>
      <c r="O31" s="9" t="n"/>
      <c r="P31" s="12">
        <f>IF(OR(L31="",O31=""),"",L31*O31)</f>
        <v/>
      </c>
      <c r="Q31" s="10" t="n"/>
      <c r="R31" s="15">
        <f>IF(Q31="","",IF(OR(Q31="Climate rebate review",Q31="Fuel tax credit review"),"Review","No action"))</f>
        <v/>
      </c>
      <c r="S31" s="10" t="n"/>
    </row>
    <row r="32" ht="24" customHeight="1">
      <c r="A32" s="2" t="n"/>
      <c r="B32" s="3" t="n"/>
      <c r="C32" s="2" t="n"/>
      <c r="D32" s="2" t="n"/>
      <c r="E32" s="2" t="n"/>
      <c r="F32" s="2" t="n"/>
      <c r="G32" s="2" t="n"/>
      <c r="H32" s="4" t="n"/>
      <c r="I32" s="5" t="n"/>
      <c r="J32" s="6">
        <f>IF(OR(H32="",I32=""),"",H32*I32)</f>
        <v/>
      </c>
      <c r="K32" s="7">
        <f>IF(F32="","",IFERROR(VLOOKUP(F32,'Assumptions &amp; Instructions'!$A$5:$G$10,2,FALSE),""))</f>
        <v/>
      </c>
      <c r="L32" s="6">
        <f>IF(OR(J32="",K32=""),"",J32*K32)</f>
        <v/>
      </c>
      <c r="M32" s="8">
        <f>IF(F32="","",IFERROR(VLOOKUP(F32,'Assumptions &amp; Instructions'!$A$5:$G$10,3,FALSE),""))</f>
        <v/>
      </c>
      <c r="N32" s="6">
        <f>IF(OR(H32="",M32=""),"",H32*M32)</f>
        <v/>
      </c>
      <c r="O32" s="9" t="n"/>
      <c r="P32" s="6">
        <f>IF(OR(L32="",O32=""),"",L32*O32)</f>
        <v/>
      </c>
      <c r="Q32" s="10" t="n"/>
      <c r="R32" s="11">
        <f>IF(Q32="","",IF(OR(Q32="Climate rebate review",Q32="Fuel tax credit review"),"Review","No action"))</f>
        <v/>
      </c>
      <c r="S32" s="10" t="n"/>
    </row>
    <row r="33" ht="24" customHeight="1">
      <c r="A33" s="2" t="n"/>
      <c r="B33" s="3" t="n"/>
      <c r="C33" s="2" t="n"/>
      <c r="D33" s="2" t="n"/>
      <c r="E33" s="2" t="n"/>
      <c r="F33" s="2" t="n"/>
      <c r="G33" s="2" t="n"/>
      <c r="H33" s="4" t="n"/>
      <c r="I33" s="5" t="n"/>
      <c r="J33" s="12">
        <f>IF(OR(H33="",I33=""),"",H33*I33)</f>
        <v/>
      </c>
      <c r="K33" s="13">
        <f>IF(F33="","",IFERROR(VLOOKUP(F33,'Assumptions &amp; Instructions'!$A$5:$G$10,2,FALSE),""))</f>
        <v/>
      </c>
      <c r="L33" s="12">
        <f>IF(OR(J33="",K33=""),"",J33*K33)</f>
        <v/>
      </c>
      <c r="M33" s="14">
        <f>IF(F33="","",IFERROR(VLOOKUP(F33,'Assumptions &amp; Instructions'!$A$5:$G$10,3,FALSE),""))</f>
        <v/>
      </c>
      <c r="N33" s="12">
        <f>IF(OR(H33="",M33=""),"",H33*M33)</f>
        <v/>
      </c>
      <c r="O33" s="9" t="n"/>
      <c r="P33" s="12">
        <f>IF(OR(L33="",O33=""),"",L33*O33)</f>
        <v/>
      </c>
      <c r="Q33" s="10" t="n"/>
      <c r="R33" s="15">
        <f>IF(Q33="","",IF(OR(Q33="Climate rebate review",Q33="Fuel tax credit review"),"Review","No action"))</f>
        <v/>
      </c>
      <c r="S33" s="10" t="n"/>
    </row>
    <row r="34" ht="24" customHeight="1">
      <c r="A34" s="2" t="n"/>
      <c r="B34" s="3" t="n"/>
      <c r="C34" s="2" t="n"/>
      <c r="D34" s="2" t="n"/>
      <c r="E34" s="2" t="n"/>
      <c r="F34" s="2" t="n"/>
      <c r="G34" s="2" t="n"/>
      <c r="H34" s="4" t="n"/>
      <c r="I34" s="5" t="n"/>
      <c r="J34" s="6">
        <f>IF(OR(H34="",I34=""),"",H34*I34)</f>
        <v/>
      </c>
      <c r="K34" s="7">
        <f>IF(F34="","",IFERROR(VLOOKUP(F34,'Assumptions &amp; Instructions'!$A$5:$G$10,2,FALSE),""))</f>
        <v/>
      </c>
      <c r="L34" s="6">
        <f>IF(OR(J34="",K34=""),"",J34*K34)</f>
        <v/>
      </c>
      <c r="M34" s="8">
        <f>IF(F34="","",IFERROR(VLOOKUP(F34,'Assumptions &amp; Instructions'!$A$5:$G$10,3,FALSE),""))</f>
        <v/>
      </c>
      <c r="N34" s="6">
        <f>IF(OR(H34="",M34=""),"",H34*M34)</f>
        <v/>
      </c>
      <c r="O34" s="9" t="n"/>
      <c r="P34" s="6">
        <f>IF(OR(L34="",O34=""),"",L34*O34)</f>
        <v/>
      </c>
      <c r="Q34" s="10" t="n"/>
      <c r="R34" s="11">
        <f>IF(Q34="","",IF(OR(Q34="Climate rebate review",Q34="Fuel tax credit review"),"Review","No action"))</f>
        <v/>
      </c>
      <c r="S34" s="10" t="n"/>
    </row>
    <row r="35" ht="24" customHeight="1">
      <c r="A35" s="2" t="n"/>
      <c r="B35" s="3" t="n"/>
      <c r="C35" s="2" t="n"/>
      <c r="D35" s="2" t="n"/>
      <c r="E35" s="2" t="n"/>
      <c r="F35" s="2" t="n"/>
      <c r="G35" s="2" t="n"/>
      <c r="H35" s="4" t="n"/>
      <c r="I35" s="5" t="n"/>
      <c r="J35" s="12">
        <f>IF(OR(H35="",I35=""),"",H35*I35)</f>
        <v/>
      </c>
      <c r="K35" s="13">
        <f>IF(F35="","",IFERROR(VLOOKUP(F35,'Assumptions &amp; Instructions'!$A$5:$G$10,2,FALSE),""))</f>
        <v/>
      </c>
      <c r="L35" s="12">
        <f>IF(OR(J35="",K35=""),"",J35*K35)</f>
        <v/>
      </c>
      <c r="M35" s="14">
        <f>IF(F35="","",IFERROR(VLOOKUP(F35,'Assumptions &amp; Instructions'!$A$5:$G$10,3,FALSE),""))</f>
        <v/>
      </c>
      <c r="N35" s="12">
        <f>IF(OR(H35="",M35=""),"",H35*M35)</f>
        <v/>
      </c>
      <c r="O35" s="9" t="n"/>
      <c r="P35" s="12">
        <f>IF(OR(L35="",O35=""),"",L35*O35)</f>
        <v/>
      </c>
      <c r="Q35" s="10" t="n"/>
      <c r="R35" s="15">
        <f>IF(Q35="","",IF(OR(Q35="Climate rebate review",Q35="Fuel tax credit review"),"Review","No action"))</f>
        <v/>
      </c>
      <c r="S35" s="10" t="n"/>
    </row>
    <row r="36" ht="24" customHeight="1">
      <c r="A36" s="2" t="n"/>
      <c r="B36" s="3" t="n"/>
      <c r="C36" s="2" t="n"/>
      <c r="D36" s="2" t="n"/>
      <c r="E36" s="2" t="n"/>
      <c r="F36" s="2" t="n"/>
      <c r="G36" s="2" t="n"/>
      <c r="H36" s="4" t="n"/>
      <c r="I36" s="5" t="n"/>
      <c r="J36" s="6">
        <f>IF(OR(H36="",I36=""),"",H36*I36)</f>
        <v/>
      </c>
      <c r="K36" s="7">
        <f>IF(F36="","",IFERROR(VLOOKUP(F36,'Assumptions &amp; Instructions'!$A$5:$G$10,2,FALSE),""))</f>
        <v/>
      </c>
      <c r="L36" s="6">
        <f>IF(OR(J36="",K36=""),"",J36*K36)</f>
        <v/>
      </c>
      <c r="M36" s="8">
        <f>IF(F36="","",IFERROR(VLOOKUP(F36,'Assumptions &amp; Instructions'!$A$5:$G$10,3,FALSE),""))</f>
        <v/>
      </c>
      <c r="N36" s="6">
        <f>IF(OR(H36="",M36=""),"",H36*M36)</f>
        <v/>
      </c>
      <c r="O36" s="9" t="n"/>
      <c r="P36" s="6">
        <f>IF(OR(L36="",O36=""),"",L36*O36)</f>
        <v/>
      </c>
      <c r="Q36" s="10" t="n"/>
      <c r="R36" s="11">
        <f>IF(Q36="","",IF(OR(Q36="Climate rebate review",Q36="Fuel tax credit review"),"Review","No action"))</f>
        <v/>
      </c>
      <c r="S36" s="10" t="n"/>
    </row>
    <row r="37" ht="24" customHeight="1">
      <c r="A37" s="2" t="n"/>
      <c r="B37" s="3" t="n"/>
      <c r="C37" s="2" t="n"/>
      <c r="D37" s="2" t="n"/>
      <c r="E37" s="2" t="n"/>
      <c r="F37" s="2" t="n"/>
      <c r="G37" s="2" t="n"/>
      <c r="H37" s="4" t="n"/>
      <c r="I37" s="5" t="n"/>
      <c r="J37" s="12">
        <f>IF(OR(H37="",I37=""),"",H37*I37)</f>
        <v/>
      </c>
      <c r="K37" s="13">
        <f>IF(F37="","",IFERROR(VLOOKUP(F37,'Assumptions &amp; Instructions'!$A$5:$G$10,2,FALSE),""))</f>
        <v/>
      </c>
      <c r="L37" s="12">
        <f>IF(OR(J37="",K37=""),"",J37*K37)</f>
        <v/>
      </c>
      <c r="M37" s="14">
        <f>IF(F37="","",IFERROR(VLOOKUP(F37,'Assumptions &amp; Instructions'!$A$5:$G$10,3,FALSE),""))</f>
        <v/>
      </c>
      <c r="N37" s="12">
        <f>IF(OR(H37="",M37=""),"",H37*M37)</f>
        <v/>
      </c>
      <c r="O37" s="9" t="n"/>
      <c r="P37" s="12">
        <f>IF(OR(L37="",O37=""),"",L37*O37)</f>
        <v/>
      </c>
      <c r="Q37" s="10" t="n"/>
      <c r="R37" s="15">
        <f>IF(Q37="","",IF(OR(Q37="Climate rebate review",Q37="Fuel tax credit review"),"Review","No action"))</f>
        <v/>
      </c>
      <c r="S37" s="10" t="n"/>
    </row>
    <row r="38" ht="24" customHeight="1">
      <c r="A38" s="2" t="n"/>
      <c r="B38" s="3" t="n"/>
      <c r="C38" s="2" t="n"/>
      <c r="D38" s="2" t="n"/>
      <c r="E38" s="2" t="n"/>
      <c r="F38" s="2" t="n"/>
      <c r="G38" s="2" t="n"/>
      <c r="H38" s="4" t="n"/>
      <c r="I38" s="5" t="n"/>
      <c r="J38" s="6">
        <f>IF(OR(H38="",I38=""),"",H38*I38)</f>
        <v/>
      </c>
      <c r="K38" s="7">
        <f>IF(F38="","",IFERROR(VLOOKUP(F38,'Assumptions &amp; Instructions'!$A$5:$G$10,2,FALSE),""))</f>
        <v/>
      </c>
      <c r="L38" s="6">
        <f>IF(OR(J38="",K38=""),"",J38*K38)</f>
        <v/>
      </c>
      <c r="M38" s="8">
        <f>IF(F38="","",IFERROR(VLOOKUP(F38,'Assumptions &amp; Instructions'!$A$5:$G$10,3,FALSE),""))</f>
        <v/>
      </c>
      <c r="N38" s="6">
        <f>IF(OR(H38="",M38=""),"",H38*M38)</f>
        <v/>
      </c>
      <c r="O38" s="9" t="n"/>
      <c r="P38" s="6">
        <f>IF(OR(L38="",O38=""),"",L38*O38)</f>
        <v/>
      </c>
      <c r="Q38" s="10" t="n"/>
      <c r="R38" s="11">
        <f>IF(Q38="","",IF(OR(Q38="Climate rebate review",Q38="Fuel tax credit review"),"Review","No action"))</f>
        <v/>
      </c>
      <c r="S38" s="10" t="n"/>
    </row>
    <row r="39" ht="24" customHeight="1">
      <c r="A39" s="2" t="n"/>
      <c r="B39" s="3" t="n"/>
      <c r="C39" s="2" t="n"/>
      <c r="D39" s="2" t="n"/>
      <c r="E39" s="2" t="n"/>
      <c r="F39" s="2" t="n"/>
      <c r="G39" s="2" t="n"/>
      <c r="H39" s="4" t="n"/>
      <c r="I39" s="5" t="n"/>
      <c r="J39" s="12">
        <f>IF(OR(H39="",I39=""),"",H39*I39)</f>
        <v/>
      </c>
      <c r="K39" s="13">
        <f>IF(F39="","",IFERROR(VLOOKUP(F39,'Assumptions &amp; Instructions'!$A$5:$G$10,2,FALSE),""))</f>
        <v/>
      </c>
      <c r="L39" s="12">
        <f>IF(OR(J39="",K39=""),"",J39*K39)</f>
        <v/>
      </c>
      <c r="M39" s="14">
        <f>IF(F39="","",IFERROR(VLOOKUP(F39,'Assumptions &amp; Instructions'!$A$5:$G$10,3,FALSE),""))</f>
        <v/>
      </c>
      <c r="N39" s="12">
        <f>IF(OR(H39="",M39=""),"",H39*M39)</f>
        <v/>
      </c>
      <c r="O39" s="9" t="n"/>
      <c r="P39" s="12">
        <f>IF(OR(L39="",O39=""),"",L39*O39)</f>
        <v/>
      </c>
      <c r="Q39" s="10" t="n"/>
      <c r="R39" s="15">
        <f>IF(Q39="","",IF(OR(Q39="Climate rebate review",Q39="Fuel tax credit review"),"Review","No action"))</f>
        <v/>
      </c>
      <c r="S39" s="10" t="n"/>
    </row>
    <row r="40" ht="24" customHeight="1">
      <c r="A40" s="2" t="n"/>
      <c r="B40" s="3" t="n"/>
      <c r="C40" s="2" t="n"/>
      <c r="D40" s="2" t="n"/>
      <c r="E40" s="2" t="n"/>
      <c r="F40" s="2" t="n"/>
      <c r="G40" s="2" t="n"/>
      <c r="H40" s="4" t="n"/>
      <c r="I40" s="5" t="n"/>
      <c r="J40" s="6">
        <f>IF(OR(H40="",I40=""),"",H40*I40)</f>
        <v/>
      </c>
      <c r="K40" s="7">
        <f>IF(F40="","",IFERROR(VLOOKUP(F40,'Assumptions &amp; Instructions'!$A$5:$G$10,2,FALSE),""))</f>
        <v/>
      </c>
      <c r="L40" s="6">
        <f>IF(OR(J40="",K40=""),"",J40*K40)</f>
        <v/>
      </c>
      <c r="M40" s="8">
        <f>IF(F40="","",IFERROR(VLOOKUP(F40,'Assumptions &amp; Instructions'!$A$5:$G$10,3,FALSE),""))</f>
        <v/>
      </c>
      <c r="N40" s="6">
        <f>IF(OR(H40="",M40=""),"",H40*M40)</f>
        <v/>
      </c>
      <c r="O40" s="9" t="n"/>
      <c r="P40" s="6">
        <f>IF(OR(L40="",O40=""),"",L40*O40)</f>
        <v/>
      </c>
      <c r="Q40" s="10" t="n"/>
      <c r="R40" s="11">
        <f>IF(Q40="","",IF(OR(Q40="Climate rebate review",Q40="Fuel tax credit review"),"Review","No action"))</f>
        <v/>
      </c>
      <c r="S40" s="10" t="n"/>
    </row>
    <row r="41" ht="24" customHeight="1">
      <c r="A41" s="2" t="n"/>
      <c r="B41" s="3" t="n"/>
      <c r="C41" s="2" t="n"/>
      <c r="D41" s="2" t="n"/>
      <c r="E41" s="2" t="n"/>
      <c r="F41" s="2" t="n"/>
      <c r="G41" s="2" t="n"/>
      <c r="H41" s="4" t="n"/>
      <c r="I41" s="5" t="n"/>
      <c r="J41" s="12">
        <f>IF(OR(H41="",I41=""),"",H41*I41)</f>
        <v/>
      </c>
      <c r="K41" s="13">
        <f>IF(F41="","",IFERROR(VLOOKUP(F41,'Assumptions &amp; Instructions'!$A$5:$G$10,2,FALSE),""))</f>
        <v/>
      </c>
      <c r="L41" s="12">
        <f>IF(OR(J41="",K41=""),"",J41*K41)</f>
        <v/>
      </c>
      <c r="M41" s="14">
        <f>IF(F41="","",IFERROR(VLOOKUP(F41,'Assumptions &amp; Instructions'!$A$5:$G$10,3,FALSE),""))</f>
        <v/>
      </c>
      <c r="N41" s="12">
        <f>IF(OR(H41="",M41=""),"",H41*M41)</f>
        <v/>
      </c>
      <c r="O41" s="9" t="n"/>
      <c r="P41" s="12">
        <f>IF(OR(L41="",O41=""),"",L41*O41)</f>
        <v/>
      </c>
      <c r="Q41" s="10" t="n"/>
      <c r="R41" s="15">
        <f>IF(Q41="","",IF(OR(Q41="Climate rebate review",Q41="Fuel tax credit review"),"Review","No action"))</f>
        <v/>
      </c>
      <c r="S41" s="10" t="n"/>
    </row>
    <row r="42" ht="24" customHeight="1">
      <c r="A42" s="2" t="n"/>
      <c r="B42" s="3" t="n"/>
      <c r="C42" s="2" t="n"/>
      <c r="D42" s="2" t="n"/>
      <c r="E42" s="2" t="n"/>
      <c r="F42" s="2" t="n"/>
      <c r="G42" s="2" t="n"/>
      <c r="H42" s="4" t="n"/>
      <c r="I42" s="5" t="n"/>
      <c r="J42" s="6">
        <f>IF(OR(H42="",I42=""),"",H42*I42)</f>
        <v/>
      </c>
      <c r="K42" s="7">
        <f>IF(F42="","",IFERROR(VLOOKUP(F42,'Assumptions &amp; Instructions'!$A$5:$G$10,2,FALSE),""))</f>
        <v/>
      </c>
      <c r="L42" s="6">
        <f>IF(OR(J42="",K42=""),"",J42*K42)</f>
        <v/>
      </c>
      <c r="M42" s="8">
        <f>IF(F42="","",IFERROR(VLOOKUP(F42,'Assumptions &amp; Instructions'!$A$5:$G$10,3,FALSE),""))</f>
        <v/>
      </c>
      <c r="N42" s="6">
        <f>IF(OR(H42="",M42=""),"",H42*M42)</f>
        <v/>
      </c>
      <c r="O42" s="9" t="n"/>
      <c r="P42" s="6">
        <f>IF(OR(L42="",O42=""),"",L42*O42)</f>
        <v/>
      </c>
      <c r="Q42" s="10" t="n"/>
      <c r="R42" s="11">
        <f>IF(Q42="","",IF(OR(Q42="Climate rebate review",Q42="Fuel tax credit review"),"Review","No action"))</f>
        <v/>
      </c>
      <c r="S42" s="10" t="n"/>
    </row>
    <row r="43" ht="24" customHeight="1">
      <c r="A43" s="2" t="n"/>
      <c r="B43" s="3" t="n"/>
      <c r="C43" s="2" t="n"/>
      <c r="D43" s="2" t="n"/>
      <c r="E43" s="2" t="n"/>
      <c r="F43" s="2" t="n"/>
      <c r="G43" s="2" t="n"/>
      <c r="H43" s="4" t="n"/>
      <c r="I43" s="5" t="n"/>
      <c r="J43" s="12">
        <f>IF(OR(H43="",I43=""),"",H43*I43)</f>
        <v/>
      </c>
      <c r="K43" s="13">
        <f>IF(F43="","",IFERROR(VLOOKUP(F43,'Assumptions &amp; Instructions'!$A$5:$G$10,2,FALSE),""))</f>
        <v/>
      </c>
      <c r="L43" s="12">
        <f>IF(OR(J43="",K43=""),"",J43*K43)</f>
        <v/>
      </c>
      <c r="M43" s="14">
        <f>IF(F43="","",IFERROR(VLOOKUP(F43,'Assumptions &amp; Instructions'!$A$5:$G$10,3,FALSE),""))</f>
        <v/>
      </c>
      <c r="N43" s="12">
        <f>IF(OR(H43="",M43=""),"",H43*M43)</f>
        <v/>
      </c>
      <c r="O43" s="9" t="n"/>
      <c r="P43" s="12">
        <f>IF(OR(L43="",O43=""),"",L43*O43)</f>
        <v/>
      </c>
      <c r="Q43" s="10" t="n"/>
      <c r="R43" s="15">
        <f>IF(Q43="","",IF(OR(Q43="Climate rebate review",Q43="Fuel tax credit review"),"Review","No action"))</f>
        <v/>
      </c>
      <c r="S43" s="10" t="n"/>
    </row>
    <row r="44" ht="24" customHeight="1">
      <c r="A44" s="2" t="n"/>
      <c r="B44" s="3" t="n"/>
      <c r="C44" s="2" t="n"/>
      <c r="D44" s="2" t="n"/>
      <c r="E44" s="2" t="n"/>
      <c r="F44" s="2" t="n"/>
      <c r="G44" s="2" t="n"/>
      <c r="H44" s="4" t="n"/>
      <c r="I44" s="5" t="n"/>
      <c r="J44" s="6">
        <f>IF(OR(H44="",I44=""),"",H44*I44)</f>
        <v/>
      </c>
      <c r="K44" s="7">
        <f>IF(F44="","",IFERROR(VLOOKUP(F44,'Assumptions &amp; Instructions'!$A$5:$G$10,2,FALSE),""))</f>
        <v/>
      </c>
      <c r="L44" s="6">
        <f>IF(OR(J44="",K44=""),"",J44*K44)</f>
        <v/>
      </c>
      <c r="M44" s="8">
        <f>IF(F44="","",IFERROR(VLOOKUP(F44,'Assumptions &amp; Instructions'!$A$5:$G$10,3,FALSE),""))</f>
        <v/>
      </c>
      <c r="N44" s="6">
        <f>IF(OR(H44="",M44=""),"",H44*M44)</f>
        <v/>
      </c>
      <c r="O44" s="9" t="n"/>
      <c r="P44" s="6">
        <f>IF(OR(L44="",O44=""),"",L44*O44)</f>
        <v/>
      </c>
      <c r="Q44" s="10" t="n"/>
      <c r="R44" s="11">
        <f>IF(Q44="","",IF(OR(Q44="Climate rebate review",Q44="Fuel tax credit review"),"Review","No action"))</f>
        <v/>
      </c>
      <c r="S44" s="10" t="n"/>
    </row>
    <row r="45" ht="24" customHeight="1">
      <c r="A45" s="2" t="n"/>
      <c r="B45" s="3" t="n"/>
      <c r="C45" s="2" t="n"/>
      <c r="D45" s="2" t="n"/>
      <c r="E45" s="2" t="n"/>
      <c r="F45" s="2" t="n"/>
      <c r="G45" s="2" t="n"/>
      <c r="H45" s="4" t="n"/>
      <c r="I45" s="5" t="n"/>
      <c r="J45" s="12">
        <f>IF(OR(H45="",I45=""),"",H45*I45)</f>
        <v/>
      </c>
      <c r="K45" s="13">
        <f>IF(F45="","",IFERROR(VLOOKUP(F45,'Assumptions &amp; Instructions'!$A$5:$G$10,2,FALSE),""))</f>
        <v/>
      </c>
      <c r="L45" s="12">
        <f>IF(OR(J45="",K45=""),"",J45*K45)</f>
        <v/>
      </c>
      <c r="M45" s="14">
        <f>IF(F45="","",IFERROR(VLOOKUP(F45,'Assumptions &amp; Instructions'!$A$5:$G$10,3,FALSE),""))</f>
        <v/>
      </c>
      <c r="N45" s="12">
        <f>IF(OR(H45="",M45=""),"",H45*M45)</f>
        <v/>
      </c>
      <c r="O45" s="9" t="n"/>
      <c r="P45" s="12">
        <f>IF(OR(L45="",O45=""),"",L45*O45)</f>
        <v/>
      </c>
      <c r="Q45" s="10" t="n"/>
      <c r="R45" s="15">
        <f>IF(Q45="","",IF(OR(Q45="Climate rebate review",Q45="Fuel tax credit review"),"Review","No action"))</f>
        <v/>
      </c>
      <c r="S45" s="10" t="n"/>
    </row>
    <row r="46" ht="24" customHeight="1">
      <c r="A46" s="2" t="n"/>
      <c r="B46" s="3" t="n"/>
      <c r="C46" s="2" t="n"/>
      <c r="D46" s="2" t="n"/>
      <c r="E46" s="2" t="n"/>
      <c r="F46" s="2" t="n"/>
      <c r="G46" s="2" t="n"/>
      <c r="H46" s="4" t="n"/>
      <c r="I46" s="5" t="n"/>
      <c r="J46" s="6">
        <f>IF(OR(H46="",I46=""),"",H46*I46)</f>
        <v/>
      </c>
      <c r="K46" s="7">
        <f>IF(F46="","",IFERROR(VLOOKUP(F46,'Assumptions &amp; Instructions'!$A$5:$G$10,2,FALSE),""))</f>
        <v/>
      </c>
      <c r="L46" s="6">
        <f>IF(OR(J46="",K46=""),"",J46*K46)</f>
        <v/>
      </c>
      <c r="M46" s="8">
        <f>IF(F46="","",IFERROR(VLOOKUP(F46,'Assumptions &amp; Instructions'!$A$5:$G$10,3,FALSE),""))</f>
        <v/>
      </c>
      <c r="N46" s="6">
        <f>IF(OR(H46="",M46=""),"",H46*M46)</f>
        <v/>
      </c>
      <c r="O46" s="9" t="n"/>
      <c r="P46" s="6">
        <f>IF(OR(L46="",O46=""),"",L46*O46)</f>
        <v/>
      </c>
      <c r="Q46" s="10" t="n"/>
      <c r="R46" s="11">
        <f>IF(Q46="","",IF(OR(Q46="Climate rebate review",Q46="Fuel tax credit review"),"Review","No action"))</f>
        <v/>
      </c>
      <c r="S46" s="10" t="n"/>
    </row>
    <row r="47" ht="24" customHeight="1">
      <c r="A47" s="2" t="n"/>
      <c r="B47" s="3" t="n"/>
      <c r="C47" s="2" t="n"/>
      <c r="D47" s="2" t="n"/>
      <c r="E47" s="2" t="n"/>
      <c r="F47" s="2" t="n"/>
      <c r="G47" s="2" t="n"/>
      <c r="H47" s="4" t="n"/>
      <c r="I47" s="5" t="n"/>
      <c r="J47" s="12">
        <f>IF(OR(H47="",I47=""),"",H47*I47)</f>
        <v/>
      </c>
      <c r="K47" s="13">
        <f>IF(F47="","",IFERROR(VLOOKUP(F47,'Assumptions &amp; Instructions'!$A$5:$G$10,2,FALSE),""))</f>
        <v/>
      </c>
      <c r="L47" s="12">
        <f>IF(OR(J47="",K47=""),"",J47*K47)</f>
        <v/>
      </c>
      <c r="M47" s="14">
        <f>IF(F47="","",IFERROR(VLOOKUP(F47,'Assumptions &amp; Instructions'!$A$5:$G$10,3,FALSE),""))</f>
        <v/>
      </c>
      <c r="N47" s="12">
        <f>IF(OR(H47="",M47=""),"",H47*M47)</f>
        <v/>
      </c>
      <c r="O47" s="9" t="n"/>
      <c r="P47" s="12">
        <f>IF(OR(L47="",O47=""),"",L47*O47)</f>
        <v/>
      </c>
      <c r="Q47" s="10" t="n"/>
      <c r="R47" s="15">
        <f>IF(Q47="","",IF(OR(Q47="Climate rebate review",Q47="Fuel tax credit review"),"Review","No action"))</f>
        <v/>
      </c>
      <c r="S47" s="10" t="n"/>
    </row>
    <row r="48" ht="24" customHeight="1">
      <c r="A48" s="2" t="n"/>
      <c r="B48" s="3" t="n"/>
      <c r="C48" s="2" t="n"/>
      <c r="D48" s="2" t="n"/>
      <c r="E48" s="2" t="n"/>
      <c r="F48" s="2" t="n"/>
      <c r="G48" s="2" t="n"/>
      <c r="H48" s="4" t="n"/>
      <c r="I48" s="5" t="n"/>
      <c r="J48" s="6">
        <f>IF(OR(H48="",I48=""),"",H48*I48)</f>
        <v/>
      </c>
      <c r="K48" s="7">
        <f>IF(F48="","",IFERROR(VLOOKUP(F48,'Assumptions &amp; Instructions'!$A$5:$G$10,2,FALSE),""))</f>
        <v/>
      </c>
      <c r="L48" s="6">
        <f>IF(OR(J48="",K48=""),"",J48*K48)</f>
        <v/>
      </c>
      <c r="M48" s="8">
        <f>IF(F48="","",IFERROR(VLOOKUP(F48,'Assumptions &amp; Instructions'!$A$5:$G$10,3,FALSE),""))</f>
        <v/>
      </c>
      <c r="N48" s="6">
        <f>IF(OR(H48="",M48=""),"",H48*M48)</f>
        <v/>
      </c>
      <c r="O48" s="9" t="n"/>
      <c r="P48" s="6">
        <f>IF(OR(L48="",O48=""),"",L48*O48)</f>
        <v/>
      </c>
      <c r="Q48" s="10" t="n"/>
      <c r="R48" s="11">
        <f>IF(Q48="","",IF(OR(Q48="Climate rebate review",Q48="Fuel tax credit review"),"Review","No action"))</f>
        <v/>
      </c>
      <c r="S48" s="10" t="n"/>
    </row>
    <row r="49" ht="24" customHeight="1">
      <c r="A49" s="2" t="n"/>
      <c r="B49" s="3" t="n"/>
      <c r="C49" s="2" t="n"/>
      <c r="D49" s="2" t="n"/>
      <c r="E49" s="2" t="n"/>
      <c r="F49" s="2" t="n"/>
      <c r="G49" s="2" t="n"/>
      <c r="H49" s="4" t="n"/>
      <c r="I49" s="5" t="n"/>
      <c r="J49" s="12">
        <f>IF(OR(H49="",I49=""),"",H49*I49)</f>
        <v/>
      </c>
      <c r="K49" s="13">
        <f>IF(F49="","",IFERROR(VLOOKUP(F49,'Assumptions &amp; Instructions'!$A$5:$G$10,2,FALSE),""))</f>
        <v/>
      </c>
      <c r="L49" s="12">
        <f>IF(OR(J49="",K49=""),"",J49*K49)</f>
        <v/>
      </c>
      <c r="M49" s="14">
        <f>IF(F49="","",IFERROR(VLOOKUP(F49,'Assumptions &amp; Instructions'!$A$5:$G$10,3,FALSE),""))</f>
        <v/>
      </c>
      <c r="N49" s="12">
        <f>IF(OR(H49="",M49=""),"",H49*M49)</f>
        <v/>
      </c>
      <c r="O49" s="9" t="n"/>
      <c r="P49" s="12">
        <f>IF(OR(L49="",O49=""),"",L49*O49)</f>
        <v/>
      </c>
      <c r="Q49" s="10" t="n"/>
      <c r="R49" s="15">
        <f>IF(Q49="","",IF(OR(Q49="Climate rebate review",Q49="Fuel tax credit review"),"Review","No action"))</f>
        <v/>
      </c>
      <c r="S49" s="10" t="n"/>
    </row>
    <row r="50" ht="24" customHeight="1">
      <c r="A50" s="2" t="n"/>
      <c r="B50" s="3" t="n"/>
      <c r="C50" s="2" t="n"/>
      <c r="D50" s="2" t="n"/>
      <c r="E50" s="2" t="n"/>
      <c r="F50" s="2" t="n"/>
      <c r="G50" s="2" t="n"/>
      <c r="H50" s="4" t="n"/>
      <c r="I50" s="5" t="n"/>
      <c r="J50" s="6">
        <f>IF(OR(H50="",I50=""),"",H50*I50)</f>
        <v/>
      </c>
      <c r="K50" s="7">
        <f>IF(F50="","",IFERROR(VLOOKUP(F50,'Assumptions &amp; Instructions'!$A$5:$G$10,2,FALSE),""))</f>
        <v/>
      </c>
      <c r="L50" s="6">
        <f>IF(OR(J50="",K50=""),"",J50*K50)</f>
        <v/>
      </c>
      <c r="M50" s="8">
        <f>IF(F50="","",IFERROR(VLOOKUP(F50,'Assumptions &amp; Instructions'!$A$5:$G$10,3,FALSE),""))</f>
        <v/>
      </c>
      <c r="N50" s="6">
        <f>IF(OR(H50="",M50=""),"",H50*M50)</f>
        <v/>
      </c>
      <c r="O50" s="9" t="n"/>
      <c r="P50" s="6">
        <f>IF(OR(L50="",O50=""),"",L50*O50)</f>
        <v/>
      </c>
      <c r="Q50" s="10" t="n"/>
      <c r="R50" s="11">
        <f>IF(Q50="","",IF(OR(Q50="Climate rebate review",Q50="Fuel tax credit review"),"Review","No action"))</f>
        <v/>
      </c>
      <c r="S50" s="10" t="n"/>
    </row>
    <row r="51" ht="24" customHeight="1">
      <c r="A51" s="2" t="n"/>
      <c r="B51" s="3" t="n"/>
      <c r="C51" s="2" t="n"/>
      <c r="D51" s="2" t="n"/>
      <c r="E51" s="2" t="n"/>
      <c r="F51" s="2" t="n"/>
      <c r="G51" s="2" t="n"/>
      <c r="H51" s="4" t="n"/>
      <c r="I51" s="5" t="n"/>
      <c r="J51" s="12">
        <f>IF(OR(H51="",I51=""),"",H51*I51)</f>
        <v/>
      </c>
      <c r="K51" s="13">
        <f>IF(F51="","",IFERROR(VLOOKUP(F51,'Assumptions &amp; Instructions'!$A$5:$G$10,2,FALSE),""))</f>
        <v/>
      </c>
      <c r="L51" s="12">
        <f>IF(OR(J51="",K51=""),"",J51*K51)</f>
        <v/>
      </c>
      <c r="M51" s="14">
        <f>IF(F51="","",IFERROR(VLOOKUP(F51,'Assumptions &amp; Instructions'!$A$5:$G$10,3,FALSE),""))</f>
        <v/>
      </c>
      <c r="N51" s="12">
        <f>IF(OR(H51="",M51=""),"",H51*M51)</f>
        <v/>
      </c>
      <c r="O51" s="9" t="n"/>
      <c r="P51" s="12">
        <f>IF(OR(L51="",O51=""),"",L51*O51)</f>
        <v/>
      </c>
      <c r="Q51" s="10" t="n"/>
      <c r="R51" s="15">
        <f>IF(Q51="","",IF(OR(Q51="Climate rebate review",Q51="Fuel tax credit review"),"Review","No action"))</f>
        <v/>
      </c>
      <c r="S51" s="10" t="n"/>
    </row>
    <row r="52" ht="24" customHeight="1">
      <c r="A52" s="2" t="n"/>
      <c r="B52" s="3" t="n"/>
      <c r="C52" s="2" t="n"/>
      <c r="D52" s="2" t="n"/>
      <c r="E52" s="2" t="n"/>
      <c r="F52" s="2" t="n"/>
      <c r="G52" s="2" t="n"/>
      <c r="H52" s="4" t="n"/>
      <c r="I52" s="5" t="n"/>
      <c r="J52" s="6">
        <f>IF(OR(H52="",I52=""),"",H52*I52)</f>
        <v/>
      </c>
      <c r="K52" s="7">
        <f>IF(F52="","",IFERROR(VLOOKUP(F52,'Assumptions &amp; Instructions'!$A$5:$G$10,2,FALSE),""))</f>
        <v/>
      </c>
      <c r="L52" s="6">
        <f>IF(OR(J52="",K52=""),"",J52*K52)</f>
        <v/>
      </c>
      <c r="M52" s="8">
        <f>IF(F52="","",IFERROR(VLOOKUP(F52,'Assumptions &amp; Instructions'!$A$5:$G$10,3,FALSE),""))</f>
        <v/>
      </c>
      <c r="N52" s="6">
        <f>IF(OR(H52="",M52=""),"",H52*M52)</f>
        <v/>
      </c>
      <c r="O52" s="9" t="n"/>
      <c r="P52" s="6">
        <f>IF(OR(L52="",O52=""),"",L52*O52)</f>
        <v/>
      </c>
      <c r="Q52" s="10" t="n"/>
      <c r="R52" s="11">
        <f>IF(Q52="","",IF(OR(Q52="Climate rebate review",Q52="Fuel tax credit review"),"Review","No action"))</f>
        <v/>
      </c>
      <c r="S52" s="10" t="n"/>
    </row>
    <row r="53" ht="24" customHeight="1">
      <c r="A53" s="2" t="n"/>
      <c r="B53" s="3" t="n"/>
      <c r="C53" s="2" t="n"/>
      <c r="D53" s="2" t="n"/>
      <c r="E53" s="2" t="n"/>
      <c r="F53" s="2" t="n"/>
      <c r="G53" s="2" t="n"/>
      <c r="H53" s="4" t="n"/>
      <c r="I53" s="5" t="n"/>
      <c r="J53" s="12">
        <f>IF(OR(H53="",I53=""),"",H53*I53)</f>
        <v/>
      </c>
      <c r="K53" s="13">
        <f>IF(F53="","",IFERROR(VLOOKUP(F53,'Assumptions &amp; Instructions'!$A$5:$G$10,2,FALSE),""))</f>
        <v/>
      </c>
      <c r="L53" s="12">
        <f>IF(OR(J53="",K53=""),"",J53*K53)</f>
        <v/>
      </c>
      <c r="M53" s="14">
        <f>IF(F53="","",IFERROR(VLOOKUP(F53,'Assumptions &amp; Instructions'!$A$5:$G$10,3,FALSE),""))</f>
        <v/>
      </c>
      <c r="N53" s="12">
        <f>IF(OR(H53="",M53=""),"",H53*M53)</f>
        <v/>
      </c>
      <c r="O53" s="9" t="n"/>
      <c r="P53" s="12">
        <f>IF(OR(L53="",O53=""),"",L53*O53)</f>
        <v/>
      </c>
      <c r="Q53" s="10" t="n"/>
      <c r="R53" s="15">
        <f>IF(Q53="","",IF(OR(Q53="Climate rebate review",Q53="Fuel tax credit review"),"Review","No action"))</f>
        <v/>
      </c>
      <c r="S53" s="10" t="n"/>
    </row>
    <row r="54" ht="24" customHeight="1">
      <c r="A54" s="2" t="n"/>
      <c r="B54" s="3" t="n"/>
      <c r="C54" s="2" t="n"/>
      <c r="D54" s="2" t="n"/>
      <c r="E54" s="2" t="n"/>
      <c r="F54" s="2" t="n"/>
      <c r="G54" s="2" t="n"/>
      <c r="H54" s="4" t="n"/>
      <c r="I54" s="5" t="n"/>
      <c r="J54" s="6">
        <f>IF(OR(H54="",I54=""),"",H54*I54)</f>
        <v/>
      </c>
      <c r="K54" s="7">
        <f>IF(F54="","",IFERROR(VLOOKUP(F54,'Assumptions &amp; Instructions'!$A$5:$G$10,2,FALSE),""))</f>
        <v/>
      </c>
      <c r="L54" s="6">
        <f>IF(OR(J54="",K54=""),"",J54*K54)</f>
        <v/>
      </c>
      <c r="M54" s="8">
        <f>IF(F54="","",IFERROR(VLOOKUP(F54,'Assumptions &amp; Instructions'!$A$5:$G$10,3,FALSE),""))</f>
        <v/>
      </c>
      <c r="N54" s="6">
        <f>IF(OR(H54="",M54=""),"",H54*M54)</f>
        <v/>
      </c>
      <c r="O54" s="9" t="n"/>
      <c r="P54" s="6">
        <f>IF(OR(L54="",O54=""),"",L54*O54)</f>
        <v/>
      </c>
      <c r="Q54" s="10" t="n"/>
      <c r="R54" s="11">
        <f>IF(Q54="","",IF(OR(Q54="Climate rebate review",Q54="Fuel tax credit review"),"Review","No action"))</f>
        <v/>
      </c>
      <c r="S54" s="10" t="n"/>
    </row>
    <row r="55" ht="24" customHeight="1">
      <c r="A55" s="2" t="n"/>
      <c r="B55" s="3" t="n"/>
      <c r="C55" s="2" t="n"/>
      <c r="D55" s="2" t="n"/>
      <c r="E55" s="2" t="n"/>
      <c r="F55" s="2" t="n"/>
      <c r="G55" s="2" t="n"/>
      <c r="H55" s="4" t="n"/>
      <c r="I55" s="5" t="n"/>
      <c r="J55" s="12">
        <f>IF(OR(H55="",I55=""),"",H55*I55)</f>
        <v/>
      </c>
      <c r="K55" s="13">
        <f>IF(F55="","",IFERROR(VLOOKUP(F55,'Assumptions &amp; Instructions'!$A$5:$G$10,2,FALSE),""))</f>
        <v/>
      </c>
      <c r="L55" s="12">
        <f>IF(OR(J55="",K55=""),"",J55*K55)</f>
        <v/>
      </c>
      <c r="M55" s="14">
        <f>IF(F55="","",IFERROR(VLOOKUP(F55,'Assumptions &amp; Instructions'!$A$5:$G$10,3,FALSE),""))</f>
        <v/>
      </c>
      <c r="N55" s="12">
        <f>IF(OR(H55="",M55=""),"",H55*M55)</f>
        <v/>
      </c>
      <c r="O55" s="9" t="n"/>
      <c r="P55" s="12">
        <f>IF(OR(L55="",O55=""),"",L55*O55)</f>
        <v/>
      </c>
      <c r="Q55" s="10" t="n"/>
      <c r="R55" s="15">
        <f>IF(Q55="","",IF(OR(Q55="Climate rebate review",Q55="Fuel tax credit review"),"Review","No action"))</f>
        <v/>
      </c>
      <c r="S55" s="10" t="n"/>
    </row>
    <row r="56" ht="24" customHeight="1">
      <c r="A56" s="2" t="n"/>
      <c r="B56" s="3" t="n"/>
      <c r="C56" s="2" t="n"/>
      <c r="D56" s="2" t="n"/>
      <c r="E56" s="2" t="n"/>
      <c r="F56" s="2" t="n"/>
      <c r="G56" s="2" t="n"/>
      <c r="H56" s="4" t="n"/>
      <c r="I56" s="5" t="n"/>
      <c r="J56" s="6">
        <f>IF(OR(H56="",I56=""),"",H56*I56)</f>
        <v/>
      </c>
      <c r="K56" s="7">
        <f>IF(F56="","",IFERROR(VLOOKUP(F56,'Assumptions &amp; Instructions'!$A$5:$G$10,2,FALSE),""))</f>
        <v/>
      </c>
      <c r="L56" s="6">
        <f>IF(OR(J56="",K56=""),"",J56*K56)</f>
        <v/>
      </c>
      <c r="M56" s="8">
        <f>IF(F56="","",IFERROR(VLOOKUP(F56,'Assumptions &amp; Instructions'!$A$5:$G$10,3,FALSE),""))</f>
        <v/>
      </c>
      <c r="N56" s="6">
        <f>IF(OR(H56="",M56=""),"",H56*M56)</f>
        <v/>
      </c>
      <c r="O56" s="9" t="n"/>
      <c r="P56" s="6">
        <f>IF(OR(L56="",O56=""),"",L56*O56)</f>
        <v/>
      </c>
      <c r="Q56" s="10" t="n"/>
      <c r="R56" s="11">
        <f>IF(Q56="","",IF(OR(Q56="Climate rebate review",Q56="Fuel tax credit review"),"Review","No action"))</f>
        <v/>
      </c>
      <c r="S56" s="10" t="n"/>
    </row>
    <row r="57" ht="24" customHeight="1">
      <c r="A57" s="2" t="n"/>
      <c r="B57" s="3" t="n"/>
      <c r="C57" s="2" t="n"/>
      <c r="D57" s="2" t="n"/>
      <c r="E57" s="2" t="n"/>
      <c r="F57" s="2" t="n"/>
      <c r="G57" s="2" t="n"/>
      <c r="H57" s="4" t="n"/>
      <c r="I57" s="5" t="n"/>
      <c r="J57" s="12">
        <f>IF(OR(H57="",I57=""),"",H57*I57)</f>
        <v/>
      </c>
      <c r="K57" s="13">
        <f>IF(F57="","",IFERROR(VLOOKUP(F57,'Assumptions &amp; Instructions'!$A$5:$G$10,2,FALSE),""))</f>
        <v/>
      </c>
      <c r="L57" s="12">
        <f>IF(OR(J57="",K57=""),"",J57*K57)</f>
        <v/>
      </c>
      <c r="M57" s="14">
        <f>IF(F57="","",IFERROR(VLOOKUP(F57,'Assumptions &amp; Instructions'!$A$5:$G$10,3,FALSE),""))</f>
        <v/>
      </c>
      <c r="N57" s="12">
        <f>IF(OR(H57="",M57=""),"",H57*M57)</f>
        <v/>
      </c>
      <c r="O57" s="9" t="n"/>
      <c r="P57" s="12">
        <f>IF(OR(L57="",O57=""),"",L57*O57)</f>
        <v/>
      </c>
      <c r="Q57" s="10" t="n"/>
      <c r="R57" s="15">
        <f>IF(Q57="","",IF(OR(Q57="Climate rebate review",Q57="Fuel tax credit review"),"Review","No action"))</f>
        <v/>
      </c>
      <c r="S57" s="10" t="n"/>
    </row>
    <row r="58" ht="24" customHeight="1">
      <c r="A58" s="2" t="n"/>
      <c r="B58" s="3" t="n"/>
      <c r="C58" s="2" t="n"/>
      <c r="D58" s="2" t="n"/>
      <c r="E58" s="2" t="n"/>
      <c r="F58" s="2" t="n"/>
      <c r="G58" s="2" t="n"/>
      <c r="H58" s="4" t="n"/>
      <c r="I58" s="5" t="n"/>
      <c r="J58" s="6">
        <f>IF(OR(H58="",I58=""),"",H58*I58)</f>
        <v/>
      </c>
      <c r="K58" s="7">
        <f>IF(F58="","",IFERROR(VLOOKUP(F58,'Assumptions &amp; Instructions'!$A$5:$G$10,2,FALSE),""))</f>
        <v/>
      </c>
      <c r="L58" s="6">
        <f>IF(OR(J58="",K58=""),"",J58*K58)</f>
        <v/>
      </c>
      <c r="M58" s="8">
        <f>IF(F58="","",IFERROR(VLOOKUP(F58,'Assumptions &amp; Instructions'!$A$5:$G$10,3,FALSE),""))</f>
        <v/>
      </c>
      <c r="N58" s="6">
        <f>IF(OR(H58="",M58=""),"",H58*M58)</f>
        <v/>
      </c>
      <c r="O58" s="9" t="n"/>
      <c r="P58" s="6">
        <f>IF(OR(L58="",O58=""),"",L58*O58)</f>
        <v/>
      </c>
      <c r="Q58" s="10" t="n"/>
      <c r="R58" s="11">
        <f>IF(Q58="","",IF(OR(Q58="Climate rebate review",Q58="Fuel tax credit review"),"Review","No action"))</f>
        <v/>
      </c>
      <c r="S58" s="10" t="n"/>
    </row>
    <row r="59" ht="24" customHeight="1">
      <c r="A59" s="2" t="n"/>
      <c r="B59" s="3" t="n"/>
      <c r="C59" s="2" t="n"/>
      <c r="D59" s="2" t="n"/>
      <c r="E59" s="2" t="n"/>
      <c r="F59" s="2" t="n"/>
      <c r="G59" s="2" t="n"/>
      <c r="H59" s="4" t="n"/>
      <c r="I59" s="5" t="n"/>
      <c r="J59" s="12">
        <f>IF(OR(H59="",I59=""),"",H59*I59)</f>
        <v/>
      </c>
      <c r="K59" s="13">
        <f>IF(F59="","",IFERROR(VLOOKUP(F59,'Assumptions &amp; Instructions'!$A$5:$G$10,2,FALSE),""))</f>
        <v/>
      </c>
      <c r="L59" s="12">
        <f>IF(OR(J59="",K59=""),"",J59*K59)</f>
        <v/>
      </c>
      <c r="M59" s="14">
        <f>IF(F59="","",IFERROR(VLOOKUP(F59,'Assumptions &amp; Instructions'!$A$5:$G$10,3,FALSE),""))</f>
        <v/>
      </c>
      <c r="N59" s="12">
        <f>IF(OR(H59="",M59=""),"",H59*M59)</f>
        <v/>
      </c>
      <c r="O59" s="9" t="n"/>
      <c r="P59" s="12">
        <f>IF(OR(L59="",O59=""),"",L59*O59)</f>
        <v/>
      </c>
      <c r="Q59" s="10" t="n"/>
      <c r="R59" s="15">
        <f>IF(Q59="","",IF(OR(Q59="Climate rebate review",Q59="Fuel tax credit review"),"Review","No action"))</f>
        <v/>
      </c>
      <c r="S59" s="10" t="n"/>
    </row>
    <row r="60" ht="24" customHeight="1">
      <c r="A60" s="2" t="n"/>
      <c r="B60" s="3" t="n"/>
      <c r="C60" s="2" t="n"/>
      <c r="D60" s="2" t="n"/>
      <c r="E60" s="2" t="n"/>
      <c r="F60" s="2" t="n"/>
      <c r="G60" s="2" t="n"/>
      <c r="H60" s="4" t="n"/>
      <c r="I60" s="5" t="n"/>
      <c r="J60" s="6">
        <f>IF(OR(H60="",I60=""),"",H60*I60)</f>
        <v/>
      </c>
      <c r="K60" s="7">
        <f>IF(F60="","",IFERROR(VLOOKUP(F60,'Assumptions &amp; Instructions'!$A$5:$G$10,2,FALSE),""))</f>
        <v/>
      </c>
      <c r="L60" s="6">
        <f>IF(OR(J60="",K60=""),"",J60*K60)</f>
        <v/>
      </c>
      <c r="M60" s="8">
        <f>IF(F60="","",IFERROR(VLOOKUP(F60,'Assumptions &amp; Instructions'!$A$5:$G$10,3,FALSE),""))</f>
        <v/>
      </c>
      <c r="N60" s="6">
        <f>IF(OR(H60="",M60=""),"",H60*M60)</f>
        <v/>
      </c>
      <c r="O60" s="9" t="n"/>
      <c r="P60" s="6">
        <f>IF(OR(L60="",O60=""),"",L60*O60)</f>
        <v/>
      </c>
      <c r="Q60" s="10" t="n"/>
      <c r="R60" s="11">
        <f>IF(Q60="","",IF(OR(Q60="Climate rebate review",Q60="Fuel tax credit review"),"Review","No action"))</f>
        <v/>
      </c>
      <c r="S60" s="10" t="n"/>
    </row>
    <row r="61" ht="24" customHeight="1">
      <c r="A61" s="2" t="n"/>
      <c r="B61" s="3" t="n"/>
      <c r="C61" s="2" t="n"/>
      <c r="D61" s="2" t="n"/>
      <c r="E61" s="2" t="n"/>
      <c r="F61" s="2" t="n"/>
      <c r="G61" s="2" t="n"/>
      <c r="H61" s="4" t="n"/>
      <c r="I61" s="5" t="n"/>
      <c r="J61" s="12">
        <f>IF(OR(H61="",I61=""),"",H61*I61)</f>
        <v/>
      </c>
      <c r="K61" s="13">
        <f>IF(F61="","",IFERROR(VLOOKUP(F61,'Assumptions &amp; Instructions'!$A$5:$G$10,2,FALSE),""))</f>
        <v/>
      </c>
      <c r="L61" s="12">
        <f>IF(OR(J61="",K61=""),"",J61*K61)</f>
        <v/>
      </c>
      <c r="M61" s="14">
        <f>IF(F61="","",IFERROR(VLOOKUP(F61,'Assumptions &amp; Instructions'!$A$5:$G$10,3,FALSE),""))</f>
        <v/>
      </c>
      <c r="N61" s="12">
        <f>IF(OR(H61="",M61=""),"",H61*M61)</f>
        <v/>
      </c>
      <c r="O61" s="9" t="n"/>
      <c r="P61" s="12">
        <f>IF(OR(L61="",O61=""),"",L61*O61)</f>
        <v/>
      </c>
      <c r="Q61" s="10" t="n"/>
      <c r="R61" s="15">
        <f>IF(Q61="","",IF(OR(Q61="Climate rebate review",Q61="Fuel tax credit review"),"Review","No action"))</f>
        <v/>
      </c>
      <c r="S61" s="10" t="n"/>
    </row>
    <row r="62" ht="24" customHeight="1">
      <c r="A62" s="2" t="n"/>
      <c r="B62" s="3" t="n"/>
      <c r="C62" s="2" t="n"/>
      <c r="D62" s="2" t="n"/>
      <c r="E62" s="2" t="n"/>
      <c r="F62" s="2" t="n"/>
      <c r="G62" s="2" t="n"/>
      <c r="H62" s="4" t="n"/>
      <c r="I62" s="5" t="n"/>
      <c r="J62" s="6">
        <f>IF(OR(H62="",I62=""),"",H62*I62)</f>
        <v/>
      </c>
      <c r="K62" s="7">
        <f>IF(F62="","",IFERROR(VLOOKUP(F62,'Assumptions &amp; Instructions'!$A$5:$G$10,2,FALSE),""))</f>
        <v/>
      </c>
      <c r="L62" s="6">
        <f>IF(OR(J62="",K62=""),"",J62*K62)</f>
        <v/>
      </c>
      <c r="M62" s="8">
        <f>IF(F62="","",IFERROR(VLOOKUP(F62,'Assumptions &amp; Instructions'!$A$5:$G$10,3,FALSE),""))</f>
        <v/>
      </c>
      <c r="N62" s="6">
        <f>IF(OR(H62="",M62=""),"",H62*M62)</f>
        <v/>
      </c>
      <c r="O62" s="9" t="n"/>
      <c r="P62" s="6">
        <f>IF(OR(L62="",O62=""),"",L62*O62)</f>
        <v/>
      </c>
      <c r="Q62" s="10" t="n"/>
      <c r="R62" s="11">
        <f>IF(Q62="","",IF(OR(Q62="Climate rebate review",Q62="Fuel tax credit review"),"Review","No action"))</f>
        <v/>
      </c>
      <c r="S62" s="10" t="n"/>
    </row>
    <row r="63" ht="24" customHeight="1">
      <c r="A63" s="2" t="n"/>
      <c r="B63" s="3" t="n"/>
      <c r="C63" s="2" t="n"/>
      <c r="D63" s="2" t="n"/>
      <c r="E63" s="2" t="n"/>
      <c r="F63" s="2" t="n"/>
      <c r="G63" s="2" t="n"/>
      <c r="H63" s="4" t="n"/>
      <c r="I63" s="5" t="n"/>
      <c r="J63" s="12">
        <f>IF(OR(H63="",I63=""),"",H63*I63)</f>
        <v/>
      </c>
      <c r="K63" s="13">
        <f>IF(F63="","",IFERROR(VLOOKUP(F63,'Assumptions &amp; Instructions'!$A$5:$G$10,2,FALSE),""))</f>
        <v/>
      </c>
      <c r="L63" s="12">
        <f>IF(OR(J63="",K63=""),"",J63*K63)</f>
        <v/>
      </c>
      <c r="M63" s="14">
        <f>IF(F63="","",IFERROR(VLOOKUP(F63,'Assumptions &amp; Instructions'!$A$5:$G$10,3,FALSE),""))</f>
        <v/>
      </c>
      <c r="N63" s="12">
        <f>IF(OR(H63="",M63=""),"",H63*M63)</f>
        <v/>
      </c>
      <c r="O63" s="9" t="n"/>
      <c r="P63" s="12">
        <f>IF(OR(L63="",O63=""),"",L63*O63)</f>
        <v/>
      </c>
      <c r="Q63" s="10" t="n"/>
      <c r="R63" s="15">
        <f>IF(Q63="","",IF(OR(Q63="Climate rebate review",Q63="Fuel tax credit review"),"Review","No action"))</f>
        <v/>
      </c>
      <c r="S63" s="10" t="n"/>
    </row>
    <row r="64" ht="24" customHeight="1">
      <c r="A64" s="2" t="n"/>
      <c r="B64" s="3" t="n"/>
      <c r="C64" s="2" t="n"/>
      <c r="D64" s="2" t="n"/>
      <c r="E64" s="2" t="n"/>
      <c r="F64" s="2" t="n"/>
      <c r="G64" s="2" t="n"/>
      <c r="H64" s="4" t="n"/>
      <c r="I64" s="5" t="n"/>
      <c r="J64" s="6">
        <f>IF(OR(H64="",I64=""),"",H64*I64)</f>
        <v/>
      </c>
      <c r="K64" s="7">
        <f>IF(F64="","",IFERROR(VLOOKUP(F64,'Assumptions &amp; Instructions'!$A$5:$G$10,2,FALSE),""))</f>
        <v/>
      </c>
      <c r="L64" s="6">
        <f>IF(OR(J64="",K64=""),"",J64*K64)</f>
        <v/>
      </c>
      <c r="M64" s="8">
        <f>IF(F64="","",IFERROR(VLOOKUP(F64,'Assumptions &amp; Instructions'!$A$5:$G$10,3,FALSE),""))</f>
        <v/>
      </c>
      <c r="N64" s="6">
        <f>IF(OR(H64="",M64=""),"",H64*M64)</f>
        <v/>
      </c>
      <c r="O64" s="9" t="n"/>
      <c r="P64" s="6">
        <f>IF(OR(L64="",O64=""),"",L64*O64)</f>
        <v/>
      </c>
      <c r="Q64" s="10" t="n"/>
      <c r="R64" s="11">
        <f>IF(Q64="","",IF(OR(Q64="Climate rebate review",Q64="Fuel tax credit review"),"Review","No action"))</f>
        <v/>
      </c>
      <c r="S64" s="10" t="n"/>
    </row>
    <row r="65" ht="24" customHeight="1">
      <c r="A65" s="2" t="n"/>
      <c r="B65" s="3" t="n"/>
      <c r="C65" s="2" t="n"/>
      <c r="D65" s="2" t="n"/>
      <c r="E65" s="2" t="n"/>
      <c r="F65" s="2" t="n"/>
      <c r="G65" s="2" t="n"/>
      <c r="H65" s="4" t="n"/>
      <c r="I65" s="5" t="n"/>
      <c r="J65" s="12">
        <f>IF(OR(H65="",I65=""),"",H65*I65)</f>
        <v/>
      </c>
      <c r="K65" s="13">
        <f>IF(F65="","",IFERROR(VLOOKUP(F65,'Assumptions &amp; Instructions'!$A$5:$G$10,2,FALSE),""))</f>
        <v/>
      </c>
      <c r="L65" s="12">
        <f>IF(OR(J65="",K65=""),"",J65*K65)</f>
        <v/>
      </c>
      <c r="M65" s="14">
        <f>IF(F65="","",IFERROR(VLOOKUP(F65,'Assumptions &amp; Instructions'!$A$5:$G$10,3,FALSE),""))</f>
        <v/>
      </c>
      <c r="N65" s="12">
        <f>IF(OR(H65="",M65=""),"",H65*M65)</f>
        <v/>
      </c>
      <c r="O65" s="9" t="n"/>
      <c r="P65" s="12">
        <f>IF(OR(L65="",O65=""),"",L65*O65)</f>
        <v/>
      </c>
      <c r="Q65" s="10" t="n"/>
      <c r="R65" s="15">
        <f>IF(Q65="","",IF(OR(Q65="Climate rebate review",Q65="Fuel tax credit review"),"Review","No action"))</f>
        <v/>
      </c>
      <c r="S65" s="10" t="n"/>
    </row>
    <row r="66" ht="24" customHeight="1">
      <c r="A66" s="2" t="n"/>
      <c r="B66" s="3" t="n"/>
      <c r="C66" s="2" t="n"/>
      <c r="D66" s="2" t="n"/>
      <c r="E66" s="2" t="n"/>
      <c r="F66" s="2" t="n"/>
      <c r="G66" s="2" t="n"/>
      <c r="H66" s="4" t="n"/>
      <c r="I66" s="5" t="n"/>
      <c r="J66" s="6">
        <f>IF(OR(H66="",I66=""),"",H66*I66)</f>
        <v/>
      </c>
      <c r="K66" s="7">
        <f>IF(F66="","",IFERROR(VLOOKUP(F66,'Assumptions &amp; Instructions'!$A$5:$G$10,2,FALSE),""))</f>
        <v/>
      </c>
      <c r="L66" s="6">
        <f>IF(OR(J66="",K66=""),"",J66*K66)</f>
        <v/>
      </c>
      <c r="M66" s="8">
        <f>IF(F66="","",IFERROR(VLOOKUP(F66,'Assumptions &amp; Instructions'!$A$5:$G$10,3,FALSE),""))</f>
        <v/>
      </c>
      <c r="N66" s="6">
        <f>IF(OR(H66="",M66=""),"",H66*M66)</f>
        <v/>
      </c>
      <c r="O66" s="9" t="n"/>
      <c r="P66" s="6">
        <f>IF(OR(L66="",O66=""),"",L66*O66)</f>
        <v/>
      </c>
      <c r="Q66" s="10" t="n"/>
      <c r="R66" s="11">
        <f>IF(Q66="","",IF(OR(Q66="Climate rebate review",Q66="Fuel tax credit review"),"Review","No action"))</f>
        <v/>
      </c>
      <c r="S66" s="10" t="n"/>
    </row>
    <row r="67" ht="24" customHeight="1">
      <c r="A67" s="2" t="n"/>
      <c r="B67" s="3" t="n"/>
      <c r="C67" s="2" t="n"/>
      <c r="D67" s="2" t="n"/>
      <c r="E67" s="2" t="n"/>
      <c r="F67" s="2" t="n"/>
      <c r="G67" s="2" t="n"/>
      <c r="H67" s="4" t="n"/>
      <c r="I67" s="5" t="n"/>
      <c r="J67" s="12">
        <f>IF(OR(H67="",I67=""),"",H67*I67)</f>
        <v/>
      </c>
      <c r="K67" s="13">
        <f>IF(F67="","",IFERROR(VLOOKUP(F67,'Assumptions &amp; Instructions'!$A$5:$G$10,2,FALSE),""))</f>
        <v/>
      </c>
      <c r="L67" s="12">
        <f>IF(OR(J67="",K67=""),"",J67*K67)</f>
        <v/>
      </c>
      <c r="M67" s="14">
        <f>IF(F67="","",IFERROR(VLOOKUP(F67,'Assumptions &amp; Instructions'!$A$5:$G$10,3,FALSE),""))</f>
        <v/>
      </c>
      <c r="N67" s="12">
        <f>IF(OR(H67="",M67=""),"",H67*M67)</f>
        <v/>
      </c>
      <c r="O67" s="9" t="n"/>
      <c r="P67" s="12">
        <f>IF(OR(L67="",O67=""),"",L67*O67)</f>
        <v/>
      </c>
      <c r="Q67" s="10" t="n"/>
      <c r="R67" s="15">
        <f>IF(Q67="","",IF(OR(Q67="Climate rebate review",Q67="Fuel tax credit review"),"Review","No action"))</f>
        <v/>
      </c>
      <c r="S67" s="10" t="n"/>
    </row>
    <row r="68" ht="24" customHeight="1">
      <c r="A68" s="2" t="n"/>
      <c r="B68" s="3" t="n"/>
      <c r="C68" s="2" t="n"/>
      <c r="D68" s="2" t="n"/>
      <c r="E68" s="2" t="n"/>
      <c r="F68" s="2" t="n"/>
      <c r="G68" s="2" t="n"/>
      <c r="H68" s="4" t="n"/>
      <c r="I68" s="5" t="n"/>
      <c r="J68" s="6">
        <f>IF(OR(H68="",I68=""),"",H68*I68)</f>
        <v/>
      </c>
      <c r="K68" s="7">
        <f>IF(F68="","",IFERROR(VLOOKUP(F68,'Assumptions &amp; Instructions'!$A$5:$G$10,2,FALSE),""))</f>
        <v/>
      </c>
      <c r="L68" s="6">
        <f>IF(OR(J68="",K68=""),"",J68*K68)</f>
        <v/>
      </c>
      <c r="M68" s="8">
        <f>IF(F68="","",IFERROR(VLOOKUP(F68,'Assumptions &amp; Instructions'!$A$5:$G$10,3,FALSE),""))</f>
        <v/>
      </c>
      <c r="N68" s="6">
        <f>IF(OR(H68="",M68=""),"",H68*M68)</f>
        <v/>
      </c>
      <c r="O68" s="9" t="n"/>
      <c r="P68" s="6">
        <f>IF(OR(L68="",O68=""),"",L68*O68)</f>
        <v/>
      </c>
      <c r="Q68" s="10" t="n"/>
      <c r="R68" s="11">
        <f>IF(Q68="","",IF(OR(Q68="Climate rebate review",Q68="Fuel tax credit review"),"Review","No action"))</f>
        <v/>
      </c>
      <c r="S68" s="10" t="n"/>
    </row>
    <row r="69" ht="24" customHeight="1">
      <c r="A69" s="2" t="n"/>
      <c r="B69" s="3" t="n"/>
      <c r="C69" s="2" t="n"/>
      <c r="D69" s="2" t="n"/>
      <c r="E69" s="2" t="n"/>
      <c r="F69" s="2" t="n"/>
      <c r="G69" s="2" t="n"/>
      <c r="H69" s="4" t="n"/>
      <c r="I69" s="5" t="n"/>
      <c r="J69" s="12">
        <f>IF(OR(H69="",I69=""),"",H69*I69)</f>
        <v/>
      </c>
      <c r="K69" s="13">
        <f>IF(F69="","",IFERROR(VLOOKUP(F69,'Assumptions &amp; Instructions'!$A$5:$G$10,2,FALSE),""))</f>
        <v/>
      </c>
      <c r="L69" s="12">
        <f>IF(OR(J69="",K69=""),"",J69*K69)</f>
        <v/>
      </c>
      <c r="M69" s="14">
        <f>IF(F69="","",IFERROR(VLOOKUP(F69,'Assumptions &amp; Instructions'!$A$5:$G$10,3,FALSE),""))</f>
        <v/>
      </c>
      <c r="N69" s="12">
        <f>IF(OR(H69="",M69=""),"",H69*M69)</f>
        <v/>
      </c>
      <c r="O69" s="9" t="n"/>
      <c r="P69" s="12">
        <f>IF(OR(L69="",O69=""),"",L69*O69)</f>
        <v/>
      </c>
      <c r="Q69" s="10" t="n"/>
      <c r="R69" s="15">
        <f>IF(Q69="","",IF(OR(Q69="Climate rebate review",Q69="Fuel tax credit review"),"Review","No action"))</f>
        <v/>
      </c>
      <c r="S69" s="10" t="n"/>
    </row>
    <row r="70" ht="24" customHeight="1">
      <c r="A70" s="2" t="n"/>
      <c r="B70" s="3" t="n"/>
      <c r="C70" s="2" t="n"/>
      <c r="D70" s="2" t="n"/>
      <c r="E70" s="2" t="n"/>
      <c r="F70" s="2" t="n"/>
      <c r="G70" s="2" t="n"/>
      <c r="H70" s="4" t="n"/>
      <c r="I70" s="5" t="n"/>
      <c r="J70" s="6">
        <f>IF(OR(H70="",I70=""),"",H70*I70)</f>
        <v/>
      </c>
      <c r="K70" s="7">
        <f>IF(F70="","",IFERROR(VLOOKUP(F70,'Assumptions &amp; Instructions'!$A$5:$G$10,2,FALSE),""))</f>
        <v/>
      </c>
      <c r="L70" s="6">
        <f>IF(OR(J70="",K70=""),"",J70*K70)</f>
        <v/>
      </c>
      <c r="M70" s="8">
        <f>IF(F70="","",IFERROR(VLOOKUP(F70,'Assumptions &amp; Instructions'!$A$5:$G$10,3,FALSE),""))</f>
        <v/>
      </c>
      <c r="N70" s="6">
        <f>IF(OR(H70="",M70=""),"",H70*M70)</f>
        <v/>
      </c>
      <c r="O70" s="9" t="n"/>
      <c r="P70" s="6">
        <f>IF(OR(L70="",O70=""),"",L70*O70)</f>
        <v/>
      </c>
      <c r="Q70" s="10" t="n"/>
      <c r="R70" s="11">
        <f>IF(Q70="","",IF(OR(Q70="Climate rebate review",Q70="Fuel tax credit review"),"Review","No action"))</f>
        <v/>
      </c>
      <c r="S70" s="10" t="n"/>
    </row>
    <row r="71" ht="24" customHeight="1">
      <c r="A71" s="2" t="n"/>
      <c r="B71" s="3" t="n"/>
      <c r="C71" s="2" t="n"/>
      <c r="D71" s="2" t="n"/>
      <c r="E71" s="2" t="n"/>
      <c r="F71" s="2" t="n"/>
      <c r="G71" s="2" t="n"/>
      <c r="H71" s="4" t="n"/>
      <c r="I71" s="5" t="n"/>
      <c r="J71" s="12">
        <f>IF(OR(H71="",I71=""),"",H71*I71)</f>
        <v/>
      </c>
      <c r="K71" s="13">
        <f>IF(F71="","",IFERROR(VLOOKUP(F71,'Assumptions &amp; Instructions'!$A$5:$G$10,2,FALSE),""))</f>
        <v/>
      </c>
      <c r="L71" s="12">
        <f>IF(OR(J71="",K71=""),"",J71*K71)</f>
        <v/>
      </c>
      <c r="M71" s="14">
        <f>IF(F71="","",IFERROR(VLOOKUP(F71,'Assumptions &amp; Instructions'!$A$5:$G$10,3,FALSE),""))</f>
        <v/>
      </c>
      <c r="N71" s="12">
        <f>IF(OR(H71="",M71=""),"",H71*M71)</f>
        <v/>
      </c>
      <c r="O71" s="9" t="n"/>
      <c r="P71" s="12">
        <f>IF(OR(L71="",O71=""),"",L71*O71)</f>
        <v/>
      </c>
      <c r="Q71" s="10" t="n"/>
      <c r="R71" s="15">
        <f>IF(Q71="","",IF(OR(Q71="Climate rebate review",Q71="Fuel tax credit review"),"Review","No action"))</f>
        <v/>
      </c>
      <c r="S71" s="10" t="n"/>
    </row>
    <row r="72" ht="24" customHeight="1">
      <c r="A72" s="2" t="n"/>
      <c r="B72" s="3" t="n"/>
      <c r="C72" s="2" t="n"/>
      <c r="D72" s="2" t="n"/>
      <c r="E72" s="2" t="n"/>
      <c r="F72" s="2" t="n"/>
      <c r="G72" s="2" t="n"/>
      <c r="H72" s="4" t="n"/>
      <c r="I72" s="5" t="n"/>
      <c r="J72" s="6">
        <f>IF(OR(H72="",I72=""),"",H72*I72)</f>
        <v/>
      </c>
      <c r="K72" s="7">
        <f>IF(F72="","",IFERROR(VLOOKUP(F72,'Assumptions &amp; Instructions'!$A$5:$G$10,2,FALSE),""))</f>
        <v/>
      </c>
      <c r="L72" s="6">
        <f>IF(OR(J72="",K72=""),"",J72*K72)</f>
        <v/>
      </c>
      <c r="M72" s="8">
        <f>IF(F72="","",IFERROR(VLOOKUP(F72,'Assumptions &amp; Instructions'!$A$5:$G$10,3,FALSE),""))</f>
        <v/>
      </c>
      <c r="N72" s="6">
        <f>IF(OR(H72="",M72=""),"",H72*M72)</f>
        <v/>
      </c>
      <c r="O72" s="9" t="n"/>
      <c r="P72" s="6">
        <f>IF(OR(L72="",O72=""),"",L72*O72)</f>
        <v/>
      </c>
      <c r="Q72" s="10" t="n"/>
      <c r="R72" s="11">
        <f>IF(Q72="","",IF(OR(Q72="Climate rebate review",Q72="Fuel tax credit review"),"Review","No action"))</f>
        <v/>
      </c>
      <c r="S72" s="10" t="n"/>
    </row>
    <row r="73" ht="24" customHeight="1">
      <c r="A73" s="2" t="n"/>
      <c r="B73" s="3" t="n"/>
      <c r="C73" s="2" t="n"/>
      <c r="D73" s="2" t="n"/>
      <c r="E73" s="2" t="n"/>
      <c r="F73" s="2" t="n"/>
      <c r="G73" s="2" t="n"/>
      <c r="H73" s="4" t="n"/>
      <c r="I73" s="5" t="n"/>
      <c r="J73" s="12">
        <f>IF(OR(H73="",I73=""),"",H73*I73)</f>
        <v/>
      </c>
      <c r="K73" s="13">
        <f>IF(F73="","",IFERROR(VLOOKUP(F73,'Assumptions &amp; Instructions'!$A$5:$G$10,2,FALSE),""))</f>
        <v/>
      </c>
      <c r="L73" s="12">
        <f>IF(OR(J73="",K73=""),"",J73*K73)</f>
        <v/>
      </c>
      <c r="M73" s="14">
        <f>IF(F73="","",IFERROR(VLOOKUP(F73,'Assumptions &amp; Instructions'!$A$5:$G$10,3,FALSE),""))</f>
        <v/>
      </c>
      <c r="N73" s="12">
        <f>IF(OR(H73="",M73=""),"",H73*M73)</f>
        <v/>
      </c>
      <c r="O73" s="9" t="n"/>
      <c r="P73" s="12">
        <f>IF(OR(L73="",O73=""),"",L73*O73)</f>
        <v/>
      </c>
      <c r="Q73" s="10" t="n"/>
      <c r="R73" s="15">
        <f>IF(Q73="","",IF(OR(Q73="Climate rebate review",Q73="Fuel tax credit review"),"Review","No action"))</f>
        <v/>
      </c>
      <c r="S73" s="10" t="n"/>
    </row>
    <row r="74" ht="24" customHeight="1">
      <c r="A74" s="2" t="n"/>
      <c r="B74" s="3" t="n"/>
      <c r="C74" s="2" t="n"/>
      <c r="D74" s="2" t="n"/>
      <c r="E74" s="2" t="n"/>
      <c r="F74" s="2" t="n"/>
      <c r="G74" s="2" t="n"/>
      <c r="H74" s="4" t="n"/>
      <c r="I74" s="5" t="n"/>
      <c r="J74" s="6">
        <f>IF(OR(H74="",I74=""),"",H74*I74)</f>
        <v/>
      </c>
      <c r="K74" s="7">
        <f>IF(F74="","",IFERROR(VLOOKUP(F74,'Assumptions &amp; Instructions'!$A$5:$G$10,2,FALSE),""))</f>
        <v/>
      </c>
      <c r="L74" s="6">
        <f>IF(OR(J74="",K74=""),"",J74*K74)</f>
        <v/>
      </c>
      <c r="M74" s="8">
        <f>IF(F74="","",IFERROR(VLOOKUP(F74,'Assumptions &amp; Instructions'!$A$5:$G$10,3,FALSE),""))</f>
        <v/>
      </c>
      <c r="N74" s="6">
        <f>IF(OR(H74="",M74=""),"",H74*M74)</f>
        <v/>
      </c>
      <c r="O74" s="9" t="n"/>
      <c r="P74" s="6">
        <f>IF(OR(L74="",O74=""),"",L74*O74)</f>
        <v/>
      </c>
      <c r="Q74" s="10" t="n"/>
      <c r="R74" s="11">
        <f>IF(Q74="","",IF(OR(Q74="Climate rebate review",Q74="Fuel tax credit review"),"Review","No action"))</f>
        <v/>
      </c>
      <c r="S74" s="10" t="n"/>
    </row>
    <row r="75" ht="24" customHeight="1">
      <c r="A75" s="2" t="n"/>
      <c r="B75" s="3" t="n"/>
      <c r="C75" s="2" t="n"/>
      <c r="D75" s="2" t="n"/>
      <c r="E75" s="2" t="n"/>
      <c r="F75" s="2" t="n"/>
      <c r="G75" s="2" t="n"/>
      <c r="H75" s="4" t="n"/>
      <c r="I75" s="5" t="n"/>
      <c r="J75" s="12">
        <f>IF(OR(H75="",I75=""),"",H75*I75)</f>
        <v/>
      </c>
      <c r="K75" s="13">
        <f>IF(F75="","",IFERROR(VLOOKUP(F75,'Assumptions &amp; Instructions'!$A$5:$G$10,2,FALSE),""))</f>
        <v/>
      </c>
      <c r="L75" s="12">
        <f>IF(OR(J75="",K75=""),"",J75*K75)</f>
        <v/>
      </c>
      <c r="M75" s="14">
        <f>IF(F75="","",IFERROR(VLOOKUP(F75,'Assumptions &amp; Instructions'!$A$5:$G$10,3,FALSE),""))</f>
        <v/>
      </c>
      <c r="N75" s="12">
        <f>IF(OR(H75="",M75=""),"",H75*M75)</f>
        <v/>
      </c>
      <c r="O75" s="9" t="n"/>
      <c r="P75" s="12">
        <f>IF(OR(L75="",O75=""),"",L75*O75)</f>
        <v/>
      </c>
      <c r="Q75" s="10" t="n"/>
      <c r="R75" s="15">
        <f>IF(Q75="","",IF(OR(Q75="Climate rebate review",Q75="Fuel tax credit review"),"Review","No action"))</f>
        <v/>
      </c>
      <c r="S75" s="10" t="n"/>
    </row>
    <row r="76" ht="24" customHeight="1">
      <c r="A76" s="2" t="n"/>
      <c r="B76" s="3" t="n"/>
      <c r="C76" s="2" t="n"/>
      <c r="D76" s="2" t="n"/>
      <c r="E76" s="2" t="n"/>
      <c r="F76" s="2" t="n"/>
      <c r="G76" s="2" t="n"/>
      <c r="H76" s="4" t="n"/>
      <c r="I76" s="5" t="n"/>
      <c r="J76" s="6">
        <f>IF(OR(H76="",I76=""),"",H76*I76)</f>
        <v/>
      </c>
      <c r="K76" s="7">
        <f>IF(F76="","",IFERROR(VLOOKUP(F76,'Assumptions &amp; Instructions'!$A$5:$G$10,2,FALSE),""))</f>
        <v/>
      </c>
      <c r="L76" s="6">
        <f>IF(OR(J76="",K76=""),"",J76*K76)</f>
        <v/>
      </c>
      <c r="M76" s="8">
        <f>IF(F76="","",IFERROR(VLOOKUP(F76,'Assumptions &amp; Instructions'!$A$5:$G$10,3,FALSE),""))</f>
        <v/>
      </c>
      <c r="N76" s="6">
        <f>IF(OR(H76="",M76=""),"",H76*M76)</f>
        <v/>
      </c>
      <c r="O76" s="9" t="n"/>
      <c r="P76" s="6">
        <f>IF(OR(L76="",O76=""),"",L76*O76)</f>
        <v/>
      </c>
      <c r="Q76" s="10" t="n"/>
      <c r="R76" s="11">
        <f>IF(Q76="","",IF(OR(Q76="Climate rebate review",Q76="Fuel tax credit review"),"Review","No action"))</f>
        <v/>
      </c>
      <c r="S76" s="10" t="n"/>
    </row>
    <row r="77" ht="24" customHeight="1">
      <c r="A77" s="2" t="n"/>
      <c r="B77" s="3" t="n"/>
      <c r="C77" s="2" t="n"/>
      <c r="D77" s="2" t="n"/>
      <c r="E77" s="2" t="n"/>
      <c r="F77" s="2" t="n"/>
      <c r="G77" s="2" t="n"/>
      <c r="H77" s="4" t="n"/>
      <c r="I77" s="5" t="n"/>
      <c r="J77" s="12">
        <f>IF(OR(H77="",I77=""),"",H77*I77)</f>
        <v/>
      </c>
      <c r="K77" s="13">
        <f>IF(F77="","",IFERROR(VLOOKUP(F77,'Assumptions &amp; Instructions'!$A$5:$G$10,2,FALSE),""))</f>
        <v/>
      </c>
      <c r="L77" s="12">
        <f>IF(OR(J77="",K77=""),"",J77*K77)</f>
        <v/>
      </c>
      <c r="M77" s="14">
        <f>IF(F77="","",IFERROR(VLOOKUP(F77,'Assumptions &amp; Instructions'!$A$5:$G$10,3,FALSE),""))</f>
        <v/>
      </c>
      <c r="N77" s="12">
        <f>IF(OR(H77="",M77=""),"",H77*M77)</f>
        <v/>
      </c>
      <c r="O77" s="9" t="n"/>
      <c r="P77" s="12">
        <f>IF(OR(L77="",O77=""),"",L77*O77)</f>
        <v/>
      </c>
      <c r="Q77" s="10" t="n"/>
      <c r="R77" s="15">
        <f>IF(Q77="","",IF(OR(Q77="Climate rebate review",Q77="Fuel tax credit review"),"Review","No action"))</f>
        <v/>
      </c>
      <c r="S77" s="10" t="n"/>
    </row>
    <row r="78" ht="24" customHeight="1">
      <c r="A78" s="2" t="n"/>
      <c r="B78" s="3" t="n"/>
      <c r="C78" s="2" t="n"/>
      <c r="D78" s="2" t="n"/>
      <c r="E78" s="2" t="n"/>
      <c r="F78" s="2" t="n"/>
      <c r="G78" s="2" t="n"/>
      <c r="H78" s="4" t="n"/>
      <c r="I78" s="5" t="n"/>
      <c r="J78" s="6">
        <f>IF(OR(H78="",I78=""),"",H78*I78)</f>
        <v/>
      </c>
      <c r="K78" s="7">
        <f>IF(F78="","",IFERROR(VLOOKUP(F78,'Assumptions &amp; Instructions'!$A$5:$G$10,2,FALSE),""))</f>
        <v/>
      </c>
      <c r="L78" s="6">
        <f>IF(OR(J78="",K78=""),"",J78*K78)</f>
        <v/>
      </c>
      <c r="M78" s="8">
        <f>IF(F78="","",IFERROR(VLOOKUP(F78,'Assumptions &amp; Instructions'!$A$5:$G$10,3,FALSE),""))</f>
        <v/>
      </c>
      <c r="N78" s="6">
        <f>IF(OR(H78="",M78=""),"",H78*M78)</f>
        <v/>
      </c>
      <c r="O78" s="9" t="n"/>
      <c r="P78" s="6">
        <f>IF(OR(L78="",O78=""),"",L78*O78)</f>
        <v/>
      </c>
      <c r="Q78" s="10" t="n"/>
      <c r="R78" s="11">
        <f>IF(Q78="","",IF(OR(Q78="Climate rebate review",Q78="Fuel tax credit review"),"Review","No action"))</f>
        <v/>
      </c>
      <c r="S78" s="10" t="n"/>
    </row>
    <row r="79" ht="24" customHeight="1">
      <c r="A79" s="2" t="n"/>
      <c r="B79" s="3" t="n"/>
      <c r="C79" s="2" t="n"/>
      <c r="D79" s="2" t="n"/>
      <c r="E79" s="2" t="n"/>
      <c r="F79" s="2" t="n"/>
      <c r="G79" s="2" t="n"/>
      <c r="H79" s="4" t="n"/>
      <c r="I79" s="5" t="n"/>
      <c r="J79" s="12">
        <f>IF(OR(H79="",I79=""),"",H79*I79)</f>
        <v/>
      </c>
      <c r="K79" s="13">
        <f>IF(F79="","",IFERROR(VLOOKUP(F79,'Assumptions &amp; Instructions'!$A$5:$G$10,2,FALSE),""))</f>
        <v/>
      </c>
      <c r="L79" s="12">
        <f>IF(OR(J79="",K79=""),"",J79*K79)</f>
        <v/>
      </c>
      <c r="M79" s="14">
        <f>IF(F79="","",IFERROR(VLOOKUP(F79,'Assumptions &amp; Instructions'!$A$5:$G$10,3,FALSE),""))</f>
        <v/>
      </c>
      <c r="N79" s="12">
        <f>IF(OR(H79="",M79=""),"",H79*M79)</f>
        <v/>
      </c>
      <c r="O79" s="9" t="n"/>
      <c r="P79" s="12">
        <f>IF(OR(L79="",O79=""),"",L79*O79)</f>
        <v/>
      </c>
      <c r="Q79" s="10" t="n"/>
      <c r="R79" s="15">
        <f>IF(Q79="","",IF(OR(Q79="Climate rebate review",Q79="Fuel tax credit review"),"Review","No action"))</f>
        <v/>
      </c>
      <c r="S79" s="10" t="n"/>
    </row>
    <row r="80" ht="24" customHeight="1">
      <c r="A80" s="2" t="n"/>
      <c r="B80" s="3" t="n"/>
      <c r="C80" s="2" t="n"/>
      <c r="D80" s="2" t="n"/>
      <c r="E80" s="2" t="n"/>
      <c r="F80" s="2" t="n"/>
      <c r="G80" s="2" t="n"/>
      <c r="H80" s="4" t="n"/>
      <c r="I80" s="5" t="n"/>
      <c r="J80" s="6">
        <f>IF(OR(H80="",I80=""),"",H80*I80)</f>
        <v/>
      </c>
      <c r="K80" s="7">
        <f>IF(F80="","",IFERROR(VLOOKUP(F80,'Assumptions &amp; Instructions'!$A$5:$G$10,2,FALSE),""))</f>
        <v/>
      </c>
      <c r="L80" s="6">
        <f>IF(OR(J80="",K80=""),"",J80*K80)</f>
        <v/>
      </c>
      <c r="M80" s="8">
        <f>IF(F80="","",IFERROR(VLOOKUP(F80,'Assumptions &amp; Instructions'!$A$5:$G$10,3,FALSE),""))</f>
        <v/>
      </c>
      <c r="N80" s="6">
        <f>IF(OR(H80="",M80=""),"",H80*M80)</f>
        <v/>
      </c>
      <c r="O80" s="9" t="n"/>
      <c r="P80" s="6">
        <f>IF(OR(L80="",O80=""),"",L80*O80)</f>
        <v/>
      </c>
      <c r="Q80" s="10" t="n"/>
      <c r="R80" s="11">
        <f>IF(Q80="","",IF(OR(Q80="Climate rebate review",Q80="Fuel tax credit review"),"Review","No action"))</f>
        <v/>
      </c>
      <c r="S80" s="10" t="n"/>
    </row>
    <row r="81" ht="24" customHeight="1">
      <c r="A81" s="2" t="n"/>
      <c r="B81" s="3" t="n"/>
      <c r="C81" s="2" t="n"/>
      <c r="D81" s="2" t="n"/>
      <c r="E81" s="2" t="n"/>
      <c r="F81" s="2" t="n"/>
      <c r="G81" s="2" t="n"/>
      <c r="H81" s="4" t="n"/>
      <c r="I81" s="5" t="n"/>
      <c r="J81" s="12">
        <f>IF(OR(H81="",I81=""),"",H81*I81)</f>
        <v/>
      </c>
      <c r="K81" s="13">
        <f>IF(F81="","",IFERROR(VLOOKUP(F81,'Assumptions &amp; Instructions'!$A$5:$G$10,2,FALSE),""))</f>
        <v/>
      </c>
      <c r="L81" s="12">
        <f>IF(OR(J81="",K81=""),"",J81*K81)</f>
        <v/>
      </c>
      <c r="M81" s="14">
        <f>IF(F81="","",IFERROR(VLOOKUP(F81,'Assumptions &amp; Instructions'!$A$5:$G$10,3,FALSE),""))</f>
        <v/>
      </c>
      <c r="N81" s="12">
        <f>IF(OR(H81="",M81=""),"",H81*M81)</f>
        <v/>
      </c>
      <c r="O81" s="9" t="n"/>
      <c r="P81" s="12">
        <f>IF(OR(L81="",O81=""),"",L81*O81)</f>
        <v/>
      </c>
      <c r="Q81" s="10" t="n"/>
      <c r="R81" s="15">
        <f>IF(Q81="","",IF(OR(Q81="Climate rebate review",Q81="Fuel tax credit review"),"Review","No action"))</f>
        <v/>
      </c>
      <c r="S81" s="10" t="n"/>
    </row>
    <row r="82" ht="24" customHeight="1">
      <c r="A82" s="2" t="n"/>
      <c r="B82" s="3" t="n"/>
      <c r="C82" s="2" t="n"/>
      <c r="D82" s="2" t="n"/>
      <c r="E82" s="2" t="n"/>
      <c r="F82" s="2" t="n"/>
      <c r="G82" s="2" t="n"/>
      <c r="H82" s="4" t="n"/>
      <c r="I82" s="5" t="n"/>
      <c r="J82" s="6">
        <f>IF(OR(H82="",I82=""),"",H82*I82)</f>
        <v/>
      </c>
      <c r="K82" s="7">
        <f>IF(F82="","",IFERROR(VLOOKUP(F82,'Assumptions &amp; Instructions'!$A$5:$G$10,2,FALSE),""))</f>
        <v/>
      </c>
      <c r="L82" s="6">
        <f>IF(OR(J82="",K82=""),"",J82*K82)</f>
        <v/>
      </c>
      <c r="M82" s="8">
        <f>IF(F82="","",IFERROR(VLOOKUP(F82,'Assumptions &amp; Instructions'!$A$5:$G$10,3,FALSE),""))</f>
        <v/>
      </c>
      <c r="N82" s="6">
        <f>IF(OR(H82="",M82=""),"",H82*M82)</f>
        <v/>
      </c>
      <c r="O82" s="9" t="n"/>
      <c r="P82" s="6">
        <f>IF(OR(L82="",O82=""),"",L82*O82)</f>
        <v/>
      </c>
      <c r="Q82" s="10" t="n"/>
      <c r="R82" s="11">
        <f>IF(Q82="","",IF(OR(Q82="Climate rebate review",Q82="Fuel tax credit review"),"Review","No action"))</f>
        <v/>
      </c>
      <c r="S82" s="10" t="n"/>
    </row>
    <row r="83" ht="24" customHeight="1">
      <c r="A83" s="2" t="n"/>
      <c r="B83" s="3" t="n"/>
      <c r="C83" s="2" t="n"/>
      <c r="D83" s="2" t="n"/>
      <c r="E83" s="2" t="n"/>
      <c r="F83" s="2" t="n"/>
      <c r="G83" s="2" t="n"/>
      <c r="H83" s="4" t="n"/>
      <c r="I83" s="5" t="n"/>
      <c r="J83" s="12">
        <f>IF(OR(H83="",I83=""),"",H83*I83)</f>
        <v/>
      </c>
      <c r="K83" s="13">
        <f>IF(F83="","",IFERROR(VLOOKUP(F83,'Assumptions &amp; Instructions'!$A$5:$G$10,2,FALSE),""))</f>
        <v/>
      </c>
      <c r="L83" s="12">
        <f>IF(OR(J83="",K83=""),"",J83*K83)</f>
        <v/>
      </c>
      <c r="M83" s="14">
        <f>IF(F83="","",IFERROR(VLOOKUP(F83,'Assumptions &amp; Instructions'!$A$5:$G$10,3,FALSE),""))</f>
        <v/>
      </c>
      <c r="N83" s="12">
        <f>IF(OR(H83="",M83=""),"",H83*M83)</f>
        <v/>
      </c>
      <c r="O83" s="9" t="n"/>
      <c r="P83" s="12">
        <f>IF(OR(L83="",O83=""),"",L83*O83)</f>
        <v/>
      </c>
      <c r="Q83" s="10" t="n"/>
      <c r="R83" s="15">
        <f>IF(Q83="","",IF(OR(Q83="Climate rebate review",Q83="Fuel tax credit review"),"Review","No action"))</f>
        <v/>
      </c>
      <c r="S83" s="10" t="n"/>
    </row>
    <row r="84" ht="24" customHeight="1">
      <c r="A84" s="2" t="n"/>
      <c r="B84" s="3" t="n"/>
      <c r="C84" s="2" t="n"/>
      <c r="D84" s="2" t="n"/>
      <c r="E84" s="2" t="n"/>
      <c r="F84" s="2" t="n"/>
      <c r="G84" s="2" t="n"/>
      <c r="H84" s="4" t="n"/>
      <c r="I84" s="5" t="n"/>
      <c r="J84" s="6">
        <f>IF(OR(H84="",I84=""),"",H84*I84)</f>
        <v/>
      </c>
      <c r="K84" s="7">
        <f>IF(F84="","",IFERROR(VLOOKUP(F84,'Assumptions &amp; Instructions'!$A$5:$G$10,2,FALSE),""))</f>
        <v/>
      </c>
      <c r="L84" s="6">
        <f>IF(OR(J84="",K84=""),"",J84*K84)</f>
        <v/>
      </c>
      <c r="M84" s="8">
        <f>IF(F84="","",IFERROR(VLOOKUP(F84,'Assumptions &amp; Instructions'!$A$5:$G$10,3,FALSE),""))</f>
        <v/>
      </c>
      <c r="N84" s="6">
        <f>IF(OR(H84="",M84=""),"",H84*M84)</f>
        <v/>
      </c>
      <c r="O84" s="9" t="n"/>
      <c r="P84" s="6">
        <f>IF(OR(L84="",O84=""),"",L84*O84)</f>
        <v/>
      </c>
      <c r="Q84" s="10" t="n"/>
      <c r="R84" s="11">
        <f>IF(Q84="","",IF(OR(Q84="Climate rebate review",Q84="Fuel tax credit review"),"Review","No action"))</f>
        <v/>
      </c>
      <c r="S84" s="10" t="n"/>
    </row>
    <row r="85" ht="24" customHeight="1">
      <c r="A85" s="2" t="n"/>
      <c r="B85" s="3" t="n"/>
      <c r="C85" s="2" t="n"/>
      <c r="D85" s="2" t="n"/>
      <c r="E85" s="2" t="n"/>
      <c r="F85" s="2" t="n"/>
      <c r="G85" s="2" t="n"/>
      <c r="H85" s="4" t="n"/>
      <c r="I85" s="5" t="n"/>
      <c r="J85" s="12">
        <f>IF(OR(H85="",I85=""),"",H85*I85)</f>
        <v/>
      </c>
      <c r="K85" s="13">
        <f>IF(F85="","",IFERROR(VLOOKUP(F85,'Assumptions &amp; Instructions'!$A$5:$G$10,2,FALSE),""))</f>
        <v/>
      </c>
      <c r="L85" s="12">
        <f>IF(OR(J85="",K85=""),"",J85*K85)</f>
        <v/>
      </c>
      <c r="M85" s="14">
        <f>IF(F85="","",IFERROR(VLOOKUP(F85,'Assumptions &amp; Instructions'!$A$5:$G$10,3,FALSE),""))</f>
        <v/>
      </c>
      <c r="N85" s="12">
        <f>IF(OR(H85="",M85=""),"",H85*M85)</f>
        <v/>
      </c>
      <c r="O85" s="9" t="n"/>
      <c r="P85" s="12">
        <f>IF(OR(L85="",O85=""),"",L85*O85)</f>
        <v/>
      </c>
      <c r="Q85" s="10" t="n"/>
      <c r="R85" s="15">
        <f>IF(Q85="","",IF(OR(Q85="Climate rebate review",Q85="Fuel tax credit review"),"Review","No action"))</f>
        <v/>
      </c>
      <c r="S85" s="10" t="n"/>
    </row>
    <row r="86" ht="24" customHeight="1">
      <c r="A86" s="2" t="n"/>
      <c r="B86" s="3" t="n"/>
      <c r="C86" s="2" t="n"/>
      <c r="D86" s="2" t="n"/>
      <c r="E86" s="2" t="n"/>
      <c r="F86" s="2" t="n"/>
      <c r="G86" s="2" t="n"/>
      <c r="H86" s="4" t="n"/>
      <c r="I86" s="5" t="n"/>
      <c r="J86" s="6">
        <f>IF(OR(H86="",I86=""),"",H86*I86)</f>
        <v/>
      </c>
      <c r="K86" s="7">
        <f>IF(F86="","",IFERROR(VLOOKUP(F86,'Assumptions &amp; Instructions'!$A$5:$G$10,2,FALSE),""))</f>
        <v/>
      </c>
      <c r="L86" s="6">
        <f>IF(OR(J86="",K86=""),"",J86*K86)</f>
        <v/>
      </c>
      <c r="M86" s="8">
        <f>IF(F86="","",IFERROR(VLOOKUP(F86,'Assumptions &amp; Instructions'!$A$5:$G$10,3,FALSE),""))</f>
        <v/>
      </c>
      <c r="N86" s="6">
        <f>IF(OR(H86="",M86=""),"",H86*M86)</f>
        <v/>
      </c>
      <c r="O86" s="9" t="n"/>
      <c r="P86" s="6">
        <f>IF(OR(L86="",O86=""),"",L86*O86)</f>
        <v/>
      </c>
      <c r="Q86" s="10" t="n"/>
      <c r="R86" s="11">
        <f>IF(Q86="","",IF(OR(Q86="Climate rebate review",Q86="Fuel tax credit review"),"Review","No action"))</f>
        <v/>
      </c>
      <c r="S86" s="10" t="n"/>
    </row>
    <row r="87" ht="24" customHeight="1">
      <c r="A87" s="2" t="n"/>
      <c r="B87" s="3" t="n"/>
      <c r="C87" s="2" t="n"/>
      <c r="D87" s="2" t="n"/>
      <c r="E87" s="2" t="n"/>
      <c r="F87" s="2" t="n"/>
      <c r="G87" s="2" t="n"/>
      <c r="H87" s="4" t="n"/>
      <c r="I87" s="5" t="n"/>
      <c r="J87" s="12">
        <f>IF(OR(H87="",I87=""),"",H87*I87)</f>
        <v/>
      </c>
      <c r="K87" s="13">
        <f>IF(F87="","",IFERROR(VLOOKUP(F87,'Assumptions &amp; Instructions'!$A$5:$G$10,2,FALSE),""))</f>
        <v/>
      </c>
      <c r="L87" s="12">
        <f>IF(OR(J87="",K87=""),"",J87*K87)</f>
        <v/>
      </c>
      <c r="M87" s="14">
        <f>IF(F87="","",IFERROR(VLOOKUP(F87,'Assumptions &amp; Instructions'!$A$5:$G$10,3,FALSE),""))</f>
        <v/>
      </c>
      <c r="N87" s="12">
        <f>IF(OR(H87="",M87=""),"",H87*M87)</f>
        <v/>
      </c>
      <c r="O87" s="9" t="n"/>
      <c r="P87" s="12">
        <f>IF(OR(L87="",O87=""),"",L87*O87)</f>
        <v/>
      </c>
      <c r="Q87" s="10" t="n"/>
      <c r="R87" s="15">
        <f>IF(Q87="","",IF(OR(Q87="Climate rebate review",Q87="Fuel tax credit review"),"Review","No action"))</f>
        <v/>
      </c>
      <c r="S87" s="10" t="n"/>
    </row>
    <row r="88" ht="24" customHeight="1">
      <c r="A88" s="2" t="n"/>
      <c r="B88" s="3" t="n"/>
      <c r="C88" s="2" t="n"/>
      <c r="D88" s="2" t="n"/>
      <c r="E88" s="2" t="n"/>
      <c r="F88" s="2" t="n"/>
      <c r="G88" s="2" t="n"/>
      <c r="H88" s="4" t="n"/>
      <c r="I88" s="5" t="n"/>
      <c r="J88" s="6">
        <f>IF(OR(H88="",I88=""),"",H88*I88)</f>
        <v/>
      </c>
      <c r="K88" s="7">
        <f>IF(F88="","",IFERROR(VLOOKUP(F88,'Assumptions &amp; Instructions'!$A$5:$G$10,2,FALSE),""))</f>
        <v/>
      </c>
      <c r="L88" s="6">
        <f>IF(OR(J88="",K88=""),"",J88*K88)</f>
        <v/>
      </c>
      <c r="M88" s="8">
        <f>IF(F88="","",IFERROR(VLOOKUP(F88,'Assumptions &amp; Instructions'!$A$5:$G$10,3,FALSE),""))</f>
        <v/>
      </c>
      <c r="N88" s="6">
        <f>IF(OR(H88="",M88=""),"",H88*M88)</f>
        <v/>
      </c>
      <c r="O88" s="9" t="n"/>
      <c r="P88" s="6">
        <f>IF(OR(L88="",O88=""),"",L88*O88)</f>
        <v/>
      </c>
      <c r="Q88" s="10" t="n"/>
      <c r="R88" s="11">
        <f>IF(Q88="","",IF(OR(Q88="Climate rebate review",Q88="Fuel tax credit review"),"Review","No action"))</f>
        <v/>
      </c>
      <c r="S88" s="10" t="n"/>
    </row>
    <row r="89" ht="24" customHeight="1">
      <c r="A89" s="2" t="n"/>
      <c r="B89" s="3" t="n"/>
      <c r="C89" s="2" t="n"/>
      <c r="D89" s="2" t="n"/>
      <c r="E89" s="2" t="n"/>
      <c r="F89" s="2" t="n"/>
      <c r="G89" s="2" t="n"/>
      <c r="H89" s="4" t="n"/>
      <c r="I89" s="5" t="n"/>
      <c r="J89" s="12">
        <f>IF(OR(H89="",I89=""),"",H89*I89)</f>
        <v/>
      </c>
      <c r="K89" s="13">
        <f>IF(F89="","",IFERROR(VLOOKUP(F89,'Assumptions &amp; Instructions'!$A$5:$G$10,2,FALSE),""))</f>
        <v/>
      </c>
      <c r="L89" s="12">
        <f>IF(OR(J89="",K89=""),"",J89*K89)</f>
        <v/>
      </c>
      <c r="M89" s="14">
        <f>IF(F89="","",IFERROR(VLOOKUP(F89,'Assumptions &amp; Instructions'!$A$5:$G$10,3,FALSE),""))</f>
        <v/>
      </c>
      <c r="N89" s="12">
        <f>IF(OR(H89="",M89=""),"",H89*M89)</f>
        <v/>
      </c>
      <c r="O89" s="9" t="n"/>
      <c r="P89" s="12">
        <f>IF(OR(L89="",O89=""),"",L89*O89)</f>
        <v/>
      </c>
      <c r="Q89" s="10" t="n"/>
      <c r="R89" s="15">
        <f>IF(Q89="","",IF(OR(Q89="Climate rebate review",Q89="Fuel tax credit review"),"Review","No action"))</f>
        <v/>
      </c>
      <c r="S89" s="10" t="n"/>
    </row>
    <row r="90" ht="24" customHeight="1">
      <c r="A90" s="2" t="n"/>
      <c r="B90" s="3" t="n"/>
      <c r="C90" s="2" t="n"/>
      <c r="D90" s="2" t="n"/>
      <c r="E90" s="2" t="n"/>
      <c r="F90" s="2" t="n"/>
      <c r="G90" s="2" t="n"/>
      <c r="H90" s="4" t="n"/>
      <c r="I90" s="5" t="n"/>
      <c r="J90" s="6">
        <f>IF(OR(H90="",I90=""),"",H90*I90)</f>
        <v/>
      </c>
      <c r="K90" s="7">
        <f>IF(F90="","",IFERROR(VLOOKUP(F90,'Assumptions &amp; Instructions'!$A$5:$G$10,2,FALSE),""))</f>
        <v/>
      </c>
      <c r="L90" s="6">
        <f>IF(OR(J90="",K90=""),"",J90*K90)</f>
        <v/>
      </c>
      <c r="M90" s="8">
        <f>IF(F90="","",IFERROR(VLOOKUP(F90,'Assumptions &amp; Instructions'!$A$5:$G$10,3,FALSE),""))</f>
        <v/>
      </c>
      <c r="N90" s="6">
        <f>IF(OR(H90="",M90=""),"",H90*M90)</f>
        <v/>
      </c>
      <c r="O90" s="9" t="n"/>
      <c r="P90" s="6">
        <f>IF(OR(L90="",O90=""),"",L90*O90)</f>
        <v/>
      </c>
      <c r="Q90" s="10" t="n"/>
      <c r="R90" s="11">
        <f>IF(Q90="","",IF(OR(Q90="Climate rebate review",Q90="Fuel tax credit review"),"Review","No action"))</f>
        <v/>
      </c>
      <c r="S90" s="10" t="n"/>
    </row>
    <row r="91" ht="24" customHeight="1">
      <c r="A91" s="2" t="n"/>
      <c r="B91" s="3" t="n"/>
      <c r="C91" s="2" t="n"/>
      <c r="D91" s="2" t="n"/>
      <c r="E91" s="2" t="n"/>
      <c r="F91" s="2" t="n"/>
      <c r="G91" s="2" t="n"/>
      <c r="H91" s="4" t="n"/>
      <c r="I91" s="5" t="n"/>
      <c r="J91" s="12">
        <f>IF(OR(H91="",I91=""),"",H91*I91)</f>
        <v/>
      </c>
      <c r="K91" s="13">
        <f>IF(F91="","",IFERROR(VLOOKUP(F91,'Assumptions &amp; Instructions'!$A$5:$G$10,2,FALSE),""))</f>
        <v/>
      </c>
      <c r="L91" s="12">
        <f>IF(OR(J91="",K91=""),"",J91*K91)</f>
        <v/>
      </c>
      <c r="M91" s="14">
        <f>IF(F91="","",IFERROR(VLOOKUP(F91,'Assumptions &amp; Instructions'!$A$5:$G$10,3,FALSE),""))</f>
        <v/>
      </c>
      <c r="N91" s="12">
        <f>IF(OR(H91="",M91=""),"",H91*M91)</f>
        <v/>
      </c>
      <c r="O91" s="9" t="n"/>
      <c r="P91" s="12">
        <f>IF(OR(L91="",O91=""),"",L91*O91)</f>
        <v/>
      </c>
      <c r="Q91" s="10" t="n"/>
      <c r="R91" s="15">
        <f>IF(Q91="","",IF(OR(Q91="Climate rebate review",Q91="Fuel tax credit review"),"Review","No action"))</f>
        <v/>
      </c>
      <c r="S91" s="10" t="n"/>
    </row>
    <row r="92" ht="24" customHeight="1">
      <c r="A92" s="2" t="n"/>
      <c r="B92" s="3" t="n"/>
      <c r="C92" s="2" t="n"/>
      <c r="D92" s="2" t="n"/>
      <c r="E92" s="2" t="n"/>
      <c r="F92" s="2" t="n"/>
      <c r="G92" s="2" t="n"/>
      <c r="H92" s="4" t="n"/>
      <c r="I92" s="5" t="n"/>
      <c r="J92" s="6">
        <f>IF(OR(H92="",I92=""),"",H92*I92)</f>
        <v/>
      </c>
      <c r="K92" s="7">
        <f>IF(F92="","",IFERROR(VLOOKUP(F92,'Assumptions &amp; Instructions'!$A$5:$G$10,2,FALSE),""))</f>
        <v/>
      </c>
      <c r="L92" s="6">
        <f>IF(OR(J92="",K92=""),"",J92*K92)</f>
        <v/>
      </c>
      <c r="M92" s="8">
        <f>IF(F92="","",IFERROR(VLOOKUP(F92,'Assumptions &amp; Instructions'!$A$5:$G$10,3,FALSE),""))</f>
        <v/>
      </c>
      <c r="N92" s="6">
        <f>IF(OR(H92="",M92=""),"",H92*M92)</f>
        <v/>
      </c>
      <c r="O92" s="9" t="n"/>
      <c r="P92" s="6">
        <f>IF(OR(L92="",O92=""),"",L92*O92)</f>
        <v/>
      </c>
      <c r="Q92" s="10" t="n"/>
      <c r="R92" s="11">
        <f>IF(Q92="","",IF(OR(Q92="Climate rebate review",Q92="Fuel tax credit review"),"Review","No action"))</f>
        <v/>
      </c>
      <c r="S92" s="10" t="n"/>
    </row>
    <row r="93" ht="24" customHeight="1">
      <c r="A93" s="2" t="n"/>
      <c r="B93" s="3" t="n"/>
      <c r="C93" s="2" t="n"/>
      <c r="D93" s="2" t="n"/>
      <c r="E93" s="2" t="n"/>
      <c r="F93" s="2" t="n"/>
      <c r="G93" s="2" t="n"/>
      <c r="H93" s="4" t="n"/>
      <c r="I93" s="5" t="n"/>
      <c r="J93" s="12">
        <f>IF(OR(H93="",I93=""),"",H93*I93)</f>
        <v/>
      </c>
      <c r="K93" s="13">
        <f>IF(F93="","",IFERROR(VLOOKUP(F93,'Assumptions &amp; Instructions'!$A$5:$G$10,2,FALSE),""))</f>
        <v/>
      </c>
      <c r="L93" s="12">
        <f>IF(OR(J93="",K93=""),"",J93*K93)</f>
        <v/>
      </c>
      <c r="M93" s="14">
        <f>IF(F93="","",IFERROR(VLOOKUP(F93,'Assumptions &amp; Instructions'!$A$5:$G$10,3,FALSE),""))</f>
        <v/>
      </c>
      <c r="N93" s="12">
        <f>IF(OR(H93="",M93=""),"",H93*M93)</f>
        <v/>
      </c>
      <c r="O93" s="9" t="n"/>
      <c r="P93" s="12">
        <f>IF(OR(L93="",O93=""),"",L93*O93)</f>
        <v/>
      </c>
      <c r="Q93" s="10" t="n"/>
      <c r="R93" s="15">
        <f>IF(Q93="","",IF(OR(Q93="Climate rebate review",Q93="Fuel tax credit review"),"Review","No action"))</f>
        <v/>
      </c>
      <c r="S93" s="10" t="n"/>
    </row>
    <row r="94" ht="24" customHeight="1">
      <c r="A94" s="2" t="n"/>
      <c r="B94" s="3" t="n"/>
      <c r="C94" s="2" t="n"/>
      <c r="D94" s="2" t="n"/>
      <c r="E94" s="2" t="n"/>
      <c r="F94" s="2" t="n"/>
      <c r="G94" s="2" t="n"/>
      <c r="H94" s="4" t="n"/>
      <c r="I94" s="5" t="n"/>
      <c r="J94" s="6">
        <f>IF(OR(H94="",I94=""),"",H94*I94)</f>
        <v/>
      </c>
      <c r="K94" s="7">
        <f>IF(F94="","",IFERROR(VLOOKUP(F94,'Assumptions &amp; Instructions'!$A$5:$G$10,2,FALSE),""))</f>
        <v/>
      </c>
      <c r="L94" s="6">
        <f>IF(OR(J94="",K94=""),"",J94*K94)</f>
        <v/>
      </c>
      <c r="M94" s="8">
        <f>IF(F94="","",IFERROR(VLOOKUP(F94,'Assumptions &amp; Instructions'!$A$5:$G$10,3,FALSE),""))</f>
        <v/>
      </c>
      <c r="N94" s="6">
        <f>IF(OR(H94="",M94=""),"",H94*M94)</f>
        <v/>
      </c>
      <c r="O94" s="9" t="n"/>
      <c r="P94" s="6">
        <f>IF(OR(L94="",O94=""),"",L94*O94)</f>
        <v/>
      </c>
      <c r="Q94" s="10" t="n"/>
      <c r="R94" s="11">
        <f>IF(Q94="","",IF(OR(Q94="Climate rebate review",Q94="Fuel tax credit review"),"Review","No action"))</f>
        <v/>
      </c>
      <c r="S94" s="10" t="n"/>
    </row>
    <row r="95" ht="24" customHeight="1">
      <c r="A95" s="2" t="n"/>
      <c r="B95" s="3" t="n"/>
      <c r="C95" s="2" t="n"/>
      <c r="D95" s="2" t="n"/>
      <c r="E95" s="2" t="n"/>
      <c r="F95" s="2" t="n"/>
      <c r="G95" s="2" t="n"/>
      <c r="H95" s="4" t="n"/>
      <c r="I95" s="5" t="n"/>
      <c r="J95" s="12">
        <f>IF(OR(H95="",I95=""),"",H95*I95)</f>
        <v/>
      </c>
      <c r="K95" s="13">
        <f>IF(F95="","",IFERROR(VLOOKUP(F95,'Assumptions &amp; Instructions'!$A$5:$G$10,2,FALSE),""))</f>
        <v/>
      </c>
      <c r="L95" s="12">
        <f>IF(OR(J95="",K95=""),"",J95*K95)</f>
        <v/>
      </c>
      <c r="M95" s="14">
        <f>IF(F95="","",IFERROR(VLOOKUP(F95,'Assumptions &amp; Instructions'!$A$5:$G$10,3,FALSE),""))</f>
        <v/>
      </c>
      <c r="N95" s="12">
        <f>IF(OR(H95="",M95=""),"",H95*M95)</f>
        <v/>
      </c>
      <c r="O95" s="9" t="n"/>
      <c r="P95" s="12">
        <f>IF(OR(L95="",O95=""),"",L95*O95)</f>
        <v/>
      </c>
      <c r="Q95" s="10" t="n"/>
      <c r="R95" s="15">
        <f>IF(Q95="","",IF(OR(Q95="Climate rebate review",Q95="Fuel tax credit review"),"Review","No action"))</f>
        <v/>
      </c>
      <c r="S95" s="10" t="n"/>
    </row>
    <row r="96" ht="24" customHeight="1">
      <c r="A96" s="2" t="n"/>
      <c r="B96" s="3" t="n"/>
      <c r="C96" s="2" t="n"/>
      <c r="D96" s="2" t="n"/>
      <c r="E96" s="2" t="n"/>
      <c r="F96" s="2" t="n"/>
      <c r="G96" s="2" t="n"/>
      <c r="H96" s="4" t="n"/>
      <c r="I96" s="5" t="n"/>
      <c r="J96" s="6">
        <f>IF(OR(H96="",I96=""),"",H96*I96)</f>
        <v/>
      </c>
      <c r="K96" s="7">
        <f>IF(F96="","",IFERROR(VLOOKUP(F96,'Assumptions &amp; Instructions'!$A$5:$G$10,2,FALSE),""))</f>
        <v/>
      </c>
      <c r="L96" s="6">
        <f>IF(OR(J96="",K96=""),"",J96*K96)</f>
        <v/>
      </c>
      <c r="M96" s="8">
        <f>IF(F96="","",IFERROR(VLOOKUP(F96,'Assumptions &amp; Instructions'!$A$5:$G$10,3,FALSE),""))</f>
        <v/>
      </c>
      <c r="N96" s="6">
        <f>IF(OR(H96="",M96=""),"",H96*M96)</f>
        <v/>
      </c>
      <c r="O96" s="9" t="n"/>
      <c r="P96" s="6">
        <f>IF(OR(L96="",O96=""),"",L96*O96)</f>
        <v/>
      </c>
      <c r="Q96" s="10" t="n"/>
      <c r="R96" s="11">
        <f>IF(Q96="","",IF(OR(Q96="Climate rebate review",Q96="Fuel tax credit review"),"Review","No action"))</f>
        <v/>
      </c>
      <c r="S96" s="10" t="n"/>
    </row>
    <row r="97" ht="24" customHeight="1">
      <c r="A97" s="2" t="n"/>
      <c r="B97" s="3" t="n"/>
      <c r="C97" s="2" t="n"/>
      <c r="D97" s="2" t="n"/>
      <c r="E97" s="2" t="n"/>
      <c r="F97" s="2" t="n"/>
      <c r="G97" s="2" t="n"/>
      <c r="H97" s="4" t="n"/>
      <c r="I97" s="5" t="n"/>
      <c r="J97" s="12">
        <f>IF(OR(H97="",I97=""),"",H97*I97)</f>
        <v/>
      </c>
      <c r="K97" s="13">
        <f>IF(F97="","",IFERROR(VLOOKUP(F97,'Assumptions &amp; Instructions'!$A$5:$G$10,2,FALSE),""))</f>
        <v/>
      </c>
      <c r="L97" s="12">
        <f>IF(OR(J97="",K97=""),"",J97*K97)</f>
        <v/>
      </c>
      <c r="M97" s="14">
        <f>IF(F97="","",IFERROR(VLOOKUP(F97,'Assumptions &amp; Instructions'!$A$5:$G$10,3,FALSE),""))</f>
        <v/>
      </c>
      <c r="N97" s="12">
        <f>IF(OR(H97="",M97=""),"",H97*M97)</f>
        <v/>
      </c>
      <c r="O97" s="9" t="n"/>
      <c r="P97" s="12">
        <f>IF(OR(L97="",O97=""),"",L97*O97)</f>
        <v/>
      </c>
      <c r="Q97" s="10" t="n"/>
      <c r="R97" s="15">
        <f>IF(Q97="","",IF(OR(Q97="Climate rebate review",Q97="Fuel tax credit review"),"Review","No action"))</f>
        <v/>
      </c>
      <c r="S97" s="10" t="n"/>
    </row>
    <row r="98" ht="24" customHeight="1">
      <c r="A98" s="2" t="n"/>
      <c r="B98" s="3" t="n"/>
      <c r="C98" s="2" t="n"/>
      <c r="D98" s="2" t="n"/>
      <c r="E98" s="2" t="n"/>
      <c r="F98" s="2" t="n"/>
      <c r="G98" s="2" t="n"/>
      <c r="H98" s="4" t="n"/>
      <c r="I98" s="5" t="n"/>
      <c r="J98" s="6">
        <f>IF(OR(H98="",I98=""),"",H98*I98)</f>
        <v/>
      </c>
      <c r="K98" s="7">
        <f>IF(F98="","",IFERROR(VLOOKUP(F98,'Assumptions &amp; Instructions'!$A$5:$G$10,2,FALSE),""))</f>
        <v/>
      </c>
      <c r="L98" s="6">
        <f>IF(OR(J98="",K98=""),"",J98*K98)</f>
        <v/>
      </c>
      <c r="M98" s="8">
        <f>IF(F98="","",IFERROR(VLOOKUP(F98,'Assumptions &amp; Instructions'!$A$5:$G$10,3,FALSE),""))</f>
        <v/>
      </c>
      <c r="N98" s="6">
        <f>IF(OR(H98="",M98=""),"",H98*M98)</f>
        <v/>
      </c>
      <c r="O98" s="9" t="n"/>
      <c r="P98" s="6">
        <f>IF(OR(L98="",O98=""),"",L98*O98)</f>
        <v/>
      </c>
      <c r="Q98" s="10" t="n"/>
      <c r="R98" s="11">
        <f>IF(Q98="","",IF(OR(Q98="Climate rebate review",Q98="Fuel tax credit review"),"Review","No action"))</f>
        <v/>
      </c>
      <c r="S98" s="10" t="n"/>
    </row>
    <row r="99" ht="24" customHeight="1">
      <c r="A99" s="2" t="n"/>
      <c r="B99" s="3" t="n"/>
      <c r="C99" s="2" t="n"/>
      <c r="D99" s="2" t="n"/>
      <c r="E99" s="2" t="n"/>
      <c r="F99" s="2" t="n"/>
      <c r="G99" s="2" t="n"/>
      <c r="H99" s="4" t="n"/>
      <c r="I99" s="5" t="n"/>
      <c r="J99" s="12">
        <f>IF(OR(H99="",I99=""),"",H99*I99)</f>
        <v/>
      </c>
      <c r="K99" s="13">
        <f>IF(F99="","",IFERROR(VLOOKUP(F99,'Assumptions &amp; Instructions'!$A$5:$G$10,2,FALSE),""))</f>
        <v/>
      </c>
      <c r="L99" s="12">
        <f>IF(OR(J99="",K99=""),"",J99*K99)</f>
        <v/>
      </c>
      <c r="M99" s="14">
        <f>IF(F99="","",IFERROR(VLOOKUP(F99,'Assumptions &amp; Instructions'!$A$5:$G$10,3,FALSE),""))</f>
        <v/>
      </c>
      <c r="N99" s="12">
        <f>IF(OR(H99="",M99=""),"",H99*M99)</f>
        <v/>
      </c>
      <c r="O99" s="9" t="n"/>
      <c r="P99" s="12">
        <f>IF(OR(L99="",O99=""),"",L99*O99)</f>
        <v/>
      </c>
      <c r="Q99" s="10" t="n"/>
      <c r="R99" s="15">
        <f>IF(Q99="","",IF(OR(Q99="Climate rebate review",Q99="Fuel tax credit review"),"Review","No action"))</f>
        <v/>
      </c>
      <c r="S99" s="10" t="n"/>
    </row>
    <row r="100" ht="24" customHeight="1">
      <c r="A100" s="2" t="n"/>
      <c r="B100" s="3" t="n"/>
      <c r="C100" s="2" t="n"/>
      <c r="D100" s="2" t="n"/>
      <c r="E100" s="2" t="n"/>
      <c r="F100" s="2" t="n"/>
      <c r="G100" s="2" t="n"/>
      <c r="H100" s="4" t="n"/>
      <c r="I100" s="5" t="n"/>
      <c r="J100" s="6">
        <f>IF(OR(H100="",I100=""),"",H100*I100)</f>
        <v/>
      </c>
      <c r="K100" s="7">
        <f>IF(F100="","",IFERROR(VLOOKUP(F100,'Assumptions &amp; Instructions'!$A$5:$G$10,2,FALSE),""))</f>
        <v/>
      </c>
      <c r="L100" s="6">
        <f>IF(OR(J100="",K100=""),"",J100*K100)</f>
        <v/>
      </c>
      <c r="M100" s="8">
        <f>IF(F100="","",IFERROR(VLOOKUP(F100,'Assumptions &amp; Instructions'!$A$5:$G$10,3,FALSE),""))</f>
        <v/>
      </c>
      <c r="N100" s="6">
        <f>IF(OR(H100="",M100=""),"",H100*M100)</f>
        <v/>
      </c>
      <c r="O100" s="9" t="n"/>
      <c r="P100" s="6">
        <f>IF(OR(L100="",O100=""),"",L100*O100)</f>
        <v/>
      </c>
      <c r="Q100" s="10" t="n"/>
      <c r="R100" s="11">
        <f>IF(Q100="","",IF(OR(Q100="Climate rebate review",Q100="Fuel tax credit review"),"Review","No action"))</f>
        <v/>
      </c>
      <c r="S100" s="10" t="n"/>
    </row>
    <row r="101" ht="24" customHeight="1">
      <c r="A101" s="2" t="n"/>
      <c r="B101" s="3" t="n"/>
      <c r="C101" s="2" t="n"/>
      <c r="D101" s="2" t="n"/>
      <c r="E101" s="2" t="n"/>
      <c r="F101" s="2" t="n"/>
      <c r="G101" s="2" t="n"/>
      <c r="H101" s="4" t="n"/>
      <c r="I101" s="5" t="n"/>
      <c r="J101" s="12">
        <f>IF(OR(H101="",I101=""),"",H101*I101)</f>
        <v/>
      </c>
      <c r="K101" s="13">
        <f>IF(F101="","",IFERROR(VLOOKUP(F101,'Assumptions &amp; Instructions'!$A$5:$G$10,2,FALSE),""))</f>
        <v/>
      </c>
      <c r="L101" s="12">
        <f>IF(OR(J101="",K101=""),"",J101*K101)</f>
        <v/>
      </c>
      <c r="M101" s="14">
        <f>IF(F101="","",IFERROR(VLOOKUP(F101,'Assumptions &amp; Instructions'!$A$5:$G$10,3,FALSE),""))</f>
        <v/>
      </c>
      <c r="N101" s="12">
        <f>IF(OR(H101="",M101=""),"",H101*M101)</f>
        <v/>
      </c>
      <c r="O101" s="9" t="n"/>
      <c r="P101" s="12">
        <f>IF(OR(L101="",O101=""),"",L101*O101)</f>
        <v/>
      </c>
      <c r="Q101" s="10" t="n"/>
      <c r="R101" s="15">
        <f>IF(Q101="","",IF(OR(Q101="Climate rebate review",Q101="Fuel tax credit review"),"Review","No action"))</f>
        <v/>
      </c>
      <c r="S101" s="10" t="n"/>
    </row>
  </sheetData>
  <autoFilter ref="A1:S101"/>
  <conditionalFormatting sqref="P2:P101">
    <cfRule type="expression" priority="1" dxfId="0">
      <formula>$P2&gt;0</formula>
    </cfRule>
  </conditionalFormatting>
  <conditionalFormatting sqref="R2:R101">
    <cfRule type="expression" priority="2" dxfId="1">
      <formula>$R2="Review"</formula>
    </cfRule>
  </conditionalFormatting>
  <conditionalFormatting sqref="C2:C101">
    <cfRule type="expression" priority="3" dxfId="2">
      <formula>$C2="Mixed-use"</formula>
    </cfRule>
  </conditionalFormatting>
  <conditionalFormatting sqref="F2:M101">
    <cfRule type="expression" priority="4" dxfId="1">
      <formula>OR($F2="",$K2="",$M2="")</formula>
    </cfRule>
  </conditionalFormatting>
  <dataValidations count="5">
    <dataValidation sqref="F2:F101" showErrorMessage="1" showInputMessage="1" allowBlank="1" type="list">
      <formula1>'Assumptions &amp; Instructions'!$A$5:$A$10</formula1>
    </dataValidation>
    <dataValidation sqref="G2:G101" showErrorMessage="1" showInputMessage="1" allowBlank="1" type="list">
      <formula1>"Gasoline,Diesel"</formula1>
    </dataValidation>
    <dataValidation sqref="Q2:Q101" showErrorMessage="1" showInputMessage="1" allowBlank="1" type="list">
      <formula1>"Climate rebate review,Fuel tax credit review,Not applicable"</formula1>
    </dataValidation>
    <dataValidation sqref="C2:C101" showErrorMessage="1" showInputMessage="1" allowBlank="1" type="list">
      <formula1>"Business-use,Personal,Mixed-use"</formula1>
    </dataValidation>
    <dataValidation sqref="O2:O101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T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31" customWidth="1" min="4" max="4"/>
    <col width="18" customWidth="1" min="5" max="5"/>
    <col width="18" customWidth="1" min="6" max="6"/>
    <col width="16" customWidth="1" min="7" max="7"/>
    <col width="18" customWidth="1" min="8" max="8"/>
    <col width="4" customWidth="1" min="9" max="9"/>
    <col width="15" customWidth="1" min="10" max="10"/>
    <col width="16" customWidth="1" min="11" max="11"/>
    <col width="4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</cols>
  <sheetData>
    <row r="1" ht="28" customHeight="1">
      <c r="A1" s="16" t="inlineStr">
        <is>
          <t>Canadian Fuel Tax Credit &amp; Climate Rebate Summary Dashboard</t>
        </is>
      </c>
    </row>
    <row r="2"/>
    <row r="3">
      <c r="A3" s="18" t="inlineStr">
        <is>
          <t>Reporting period start</t>
        </is>
      </c>
      <c r="C3" s="19" t="n">
        <v>46023</v>
      </c>
      <c r="E3" s="18" t="inlineStr">
        <is>
          <t>Reporting period end</t>
        </is>
      </c>
      <c r="G3" s="19" t="n">
        <v>46387</v>
      </c>
    </row>
    <row r="4">
      <c r="A4" s="20" t="inlineStr">
        <is>
          <t>Edit the reporting period dates to refresh all summary metrics and charts.</t>
        </is>
      </c>
    </row>
    <row r="5">
      <c r="A5" s="21" t="inlineStr">
        <is>
          <t>Total fuel cost</t>
        </is>
      </c>
      <c r="B5" s="22">
        <f>IFERROR(SUMIFS('Fuel Transactions'!$J$2:$J$101,'Fuel Transactions'!$B$2:$B$101,"&gt;="&amp;$C$3,'Fuel Transactions'!$B$2:$B$101,"&lt;="&amp;$G$3),0)</f>
        <v/>
      </c>
      <c r="D5" s="23" t="inlineStr">
        <is>
          <t>Recoverable GST/HST as % of paid GST/HST</t>
        </is>
      </c>
      <c r="E5" s="24">
        <f>IFERROR(B9/B8,0)</f>
        <v/>
      </c>
    </row>
    <row r="6">
      <c r="A6" s="21" t="inlineStr">
        <is>
          <t>Total litres purchased</t>
        </is>
      </c>
      <c r="B6" s="25">
        <f>IFERROR(SUMIFS('Fuel Transactions'!$H$2:$H$101,'Fuel Transactions'!$B$2:$B$101,"&gt;="&amp;$C$3,'Fuel Transactions'!$B$2:$B$101,"&lt;="&amp;$G$3),0)</f>
        <v/>
      </c>
      <c r="D6" s="23" t="inlineStr">
        <is>
          <t>Business-use litres as % of total litres</t>
        </is>
      </c>
      <c r="E6" s="24">
        <f>IFERROR(B11/B6,0)</f>
        <v/>
      </c>
    </row>
    <row r="7">
      <c r="A7" s="21" t="inlineStr">
        <is>
          <t>Average price per litre</t>
        </is>
      </c>
      <c r="B7" s="22">
        <f>IFERROR(B5/B6,0)</f>
        <v/>
      </c>
      <c r="D7" s="23" t="inlineStr">
        <is>
          <t>Credit scenario basis</t>
        </is>
      </c>
      <c r="E7" s="26" t="inlineStr">
        <is>
          <t>Review-category fuel cost × editable provincial rate</t>
        </is>
      </c>
    </row>
    <row r="8">
      <c r="A8" s="21" t="inlineStr">
        <is>
          <t>Total GST/HST paid</t>
        </is>
      </c>
      <c r="B8" s="22">
        <f>IFERROR(SUMIFS('Fuel Transactions'!$L$2:$L$101,'Fuel Transactions'!$B$2:$B$101,"&gt;="&amp;$C$3,'Fuel Transactions'!$B$2:$B$101,"&lt;="&amp;$G$3),0)</f>
        <v/>
      </c>
    </row>
    <row r="9">
      <c r="A9" s="21" t="inlineStr">
        <is>
          <t>Recoverable GST/HST</t>
        </is>
      </c>
      <c r="B9" s="22">
        <f>IFERROR(SUMIFS('Fuel Transactions'!$P$2:$P$101,'Fuel Transactions'!$B$2:$B$101,"&gt;="&amp;$C$3,'Fuel Transactions'!$B$2:$B$101,"&lt;="&amp;$G$3),0)</f>
        <v/>
      </c>
    </row>
    <row r="10">
      <c r="A10" s="21" t="inlineStr">
        <is>
          <t>Total provincial fuel tax</t>
        </is>
      </c>
      <c r="B10" s="22">
        <f>IFERROR(SUMIFS('Fuel Transactions'!$N$2:$N$101,'Fuel Transactions'!$B$2:$B$101,"&gt;="&amp;$C$3,'Fuel Transactions'!$B$2:$B$101,"&lt;="&amp;$G$3),0)</f>
        <v/>
      </c>
    </row>
    <row r="11">
      <c r="A11" s="21" t="inlineStr">
        <is>
          <t>Business-use litres</t>
        </is>
      </c>
      <c r="B11" s="25">
        <f>IFERROR(SUMPRODUCT(('Fuel Transactions'!$B$2:$B$101&gt;=$C$3)*('Fuel Transactions'!$B$2:$B$101&lt;=$G$3)*'Fuel Transactions'!$H$2:$H$101*'Fuel Transactions'!$O$2:$O$101),0)</f>
        <v/>
      </c>
    </row>
    <row r="12">
      <c r="A12" s="21" t="inlineStr">
        <is>
          <t>Transactions requiring review</t>
        </is>
      </c>
      <c r="B12" s="27">
        <f>COUNTIFS('Fuel Transactions'!$R$2:$R$101,"Review",'Fuel Transactions'!$B$2:$B$101,"&gt;="&amp;$C$3,'Fuel Transactions'!$B$2:$B$101,"&lt;="&amp;$G$3)</f>
        <v/>
      </c>
    </row>
    <row r="13">
      <c r="A13" s="21" t="inlineStr">
        <is>
          <t>Estimated credit/rebate amount</t>
        </is>
      </c>
      <c r="B13" s="22">
        <f>SUM($H$20:$H$25)</f>
        <v/>
      </c>
    </row>
    <row r="14">
      <c r="A14" s="21" t="inlineStr">
        <is>
          <t>Estimated net eligible cost</t>
        </is>
      </c>
      <c r="B14" s="22">
        <f>B5-B9-B13</f>
        <v/>
      </c>
    </row>
    <row r="15"/>
    <row r="16"/>
    <row r="17"/>
    <row r="18"/>
    <row r="19">
      <c r="A19" s="1" t="inlineStr">
        <is>
          <t>Province</t>
        </is>
      </c>
      <c r="B19" s="1" t="inlineStr">
        <is>
          <t>Fuel Cost</t>
        </is>
      </c>
      <c r="C19" s="1" t="inlineStr">
        <is>
          <t>Litres</t>
        </is>
      </c>
      <c r="D19" s="1" t="inlineStr">
        <is>
          <t>Review-Category Fuel Cost</t>
        </is>
      </c>
      <c r="E19" s="1" t="inlineStr">
        <is>
          <t>GST/HST Rate</t>
        </is>
      </c>
      <c r="F19" s="1" t="inlineStr">
        <is>
          <t>Fuel Tax per Litre</t>
        </is>
      </c>
      <c r="G19" s="1" t="inlineStr">
        <is>
          <t>Credit Rate</t>
        </is>
      </c>
      <c r="H19" s="1" t="inlineStr">
        <is>
          <t>Estimated Credit</t>
        </is>
      </c>
      <c r="J19" s="1" t="inlineStr">
        <is>
          <t>Fuel Type</t>
        </is>
      </c>
      <c r="K19" s="1" t="inlineStr">
        <is>
          <t>Fuel Volume</t>
        </is>
      </c>
    </row>
    <row r="20">
      <c r="A20" s="28" t="inlineStr">
        <is>
          <t>Ontario</t>
        </is>
      </c>
      <c r="B20" s="29">
        <f>IFERROR(SUMIFS('Fuel Transactions'!$J$2:$J$101,'Fuel Transactions'!$F$2:$F$101,$A20,'Fuel Transactions'!$B$2:$B$101,"&gt;="&amp;$C$3,'Fuel Transactions'!$B$2:$B$101,"&lt;="&amp;$G$3),0)</f>
        <v/>
      </c>
      <c r="C20" s="30">
        <f>IFERROR(SUMIFS('Fuel Transactions'!$H$2:$H$101,'Fuel Transactions'!$F$2:$F$101,$A20,'Fuel Transactions'!$B$2:$B$101,"&gt;="&amp;$C$3,'Fuel Transactions'!$B$2:$B$101,"&lt;="&amp;$G$3),0)</f>
        <v/>
      </c>
      <c r="D20" s="29">
        <f>IFERROR(SUMIFS('Fuel Transactions'!$J$2:$J$101,'Fuel Transactions'!$F$2:$F$101,$A20,'Fuel Transactions'!$Q$2:$Q$101,"Climate rebate review",'Fuel Transactions'!$B$2:$B$101,"&gt;="&amp;$C$3,'Fuel Transactions'!$B$2:$B$101,"&lt;="&amp;$G$3)+SUMIFS('Fuel Transactions'!$J$2:$J$101,'Fuel Transactions'!$F$2:$F$101,$A20,'Fuel Transactions'!$Q$2:$Q$101,"Fuel tax credit review",'Fuel Transactions'!$B$2:$B$101,"&gt;="&amp;$C$3,'Fuel Transactions'!$B$2:$B$101,"&lt;="&amp;$G$3),0)</f>
        <v/>
      </c>
      <c r="E20" s="31">
        <f>IFERROR(VLOOKUP($A20,'Assumptions &amp; Instructions'!$A$5:$G$10,2,FALSE),"")</f>
        <v/>
      </c>
      <c r="F20" s="32">
        <f>IFERROR(VLOOKUP($A20,'Assumptions &amp; Instructions'!$A$5:$G$10,3,FALSE),"")</f>
        <v/>
      </c>
      <c r="G20" s="33">
        <f>IFERROR(VLOOKUP($A20,'Assumptions &amp; Instructions'!$A$5:$G$10,5,FALSE),"")</f>
        <v/>
      </c>
      <c r="H20" s="29">
        <f>IFERROR(D20*G20,0)</f>
        <v/>
      </c>
      <c r="J20" s="28" t="inlineStr">
        <is>
          <t>Gasoline</t>
        </is>
      </c>
      <c r="K20" s="30">
        <f>IFERROR(SUMIFS('Fuel Transactions'!$H$2:$H$101,'Fuel Transactions'!$G$2:$G$101,$J20,'Fuel Transactions'!$B$2:$B$101,"&gt;="&amp;$C$3,'Fuel Transactions'!$B$2:$B$101,"&lt;="&amp;$G$3),0)</f>
        <v/>
      </c>
    </row>
    <row r="21">
      <c r="A21" s="15" t="inlineStr">
        <is>
          <t>Quebec</t>
        </is>
      </c>
      <c r="B21" s="12">
        <f>IFERROR(SUMIFS('Fuel Transactions'!$J$2:$J$101,'Fuel Transactions'!$F$2:$F$101,$A21,'Fuel Transactions'!$B$2:$B$101,"&gt;="&amp;$C$3,'Fuel Transactions'!$B$2:$B$101,"&lt;="&amp;$G$3),0)</f>
        <v/>
      </c>
      <c r="C21" s="34">
        <f>IFERROR(SUMIFS('Fuel Transactions'!$H$2:$H$101,'Fuel Transactions'!$F$2:$F$101,$A21,'Fuel Transactions'!$B$2:$B$101,"&gt;="&amp;$C$3,'Fuel Transactions'!$B$2:$B$101,"&lt;="&amp;$G$3),0)</f>
        <v/>
      </c>
      <c r="D21" s="12">
        <f>IFERROR(SUMIFS('Fuel Transactions'!$J$2:$J$101,'Fuel Transactions'!$F$2:$F$101,$A21,'Fuel Transactions'!$Q$2:$Q$101,"Climate rebate review",'Fuel Transactions'!$B$2:$B$101,"&gt;="&amp;$C$3,'Fuel Transactions'!$B$2:$B$101,"&lt;="&amp;$G$3)+SUMIFS('Fuel Transactions'!$J$2:$J$101,'Fuel Transactions'!$F$2:$F$101,$A21,'Fuel Transactions'!$Q$2:$Q$101,"Fuel tax credit review",'Fuel Transactions'!$B$2:$B$101,"&gt;="&amp;$C$3,'Fuel Transactions'!$B$2:$B$101,"&lt;="&amp;$G$3),0)</f>
        <v/>
      </c>
      <c r="E21" s="13">
        <f>IFERROR(VLOOKUP($A21,'Assumptions &amp; Instructions'!$A$5:$G$10,2,FALSE),"")</f>
        <v/>
      </c>
      <c r="F21" s="14">
        <f>IFERROR(VLOOKUP($A21,'Assumptions &amp; Instructions'!$A$5:$G$10,3,FALSE),"")</f>
        <v/>
      </c>
      <c r="G21" s="35">
        <f>IFERROR(VLOOKUP($A21,'Assumptions &amp; Instructions'!$A$5:$G$10,5,FALSE),"")</f>
        <v/>
      </c>
      <c r="H21" s="12">
        <f>IFERROR(D21*G21,0)</f>
        <v/>
      </c>
      <c r="J21" s="15" t="inlineStr">
        <is>
          <t>Diesel</t>
        </is>
      </c>
      <c r="K21" s="34">
        <f>IFERROR(SUMIFS('Fuel Transactions'!$H$2:$H$101,'Fuel Transactions'!$G$2:$G$101,$J21,'Fuel Transactions'!$B$2:$B$101,"&gt;="&amp;$C$3,'Fuel Transactions'!$B$2:$B$101,"&lt;="&amp;$G$3),0)</f>
        <v/>
      </c>
    </row>
    <row r="22">
      <c r="A22" s="28" t="inlineStr">
        <is>
          <t>Alberta</t>
        </is>
      </c>
      <c r="B22" s="29">
        <f>IFERROR(SUMIFS('Fuel Transactions'!$J$2:$J$101,'Fuel Transactions'!$F$2:$F$101,$A22,'Fuel Transactions'!$B$2:$B$101,"&gt;="&amp;$C$3,'Fuel Transactions'!$B$2:$B$101,"&lt;="&amp;$G$3),0)</f>
        <v/>
      </c>
      <c r="C22" s="30">
        <f>IFERROR(SUMIFS('Fuel Transactions'!$H$2:$H$101,'Fuel Transactions'!$F$2:$F$101,$A22,'Fuel Transactions'!$B$2:$B$101,"&gt;="&amp;$C$3,'Fuel Transactions'!$B$2:$B$101,"&lt;="&amp;$G$3),0)</f>
        <v/>
      </c>
      <c r="D22" s="29">
        <f>IFERROR(SUMIFS('Fuel Transactions'!$J$2:$J$101,'Fuel Transactions'!$F$2:$F$101,$A22,'Fuel Transactions'!$Q$2:$Q$101,"Climate rebate review",'Fuel Transactions'!$B$2:$B$101,"&gt;="&amp;$C$3,'Fuel Transactions'!$B$2:$B$101,"&lt;="&amp;$G$3)+SUMIFS('Fuel Transactions'!$J$2:$J$101,'Fuel Transactions'!$F$2:$F$101,$A22,'Fuel Transactions'!$Q$2:$Q$101,"Fuel tax credit review",'Fuel Transactions'!$B$2:$B$101,"&gt;="&amp;$C$3,'Fuel Transactions'!$B$2:$B$101,"&lt;="&amp;$G$3),0)</f>
        <v/>
      </c>
      <c r="E22" s="31">
        <f>IFERROR(VLOOKUP($A22,'Assumptions &amp; Instructions'!$A$5:$G$10,2,FALSE),"")</f>
        <v/>
      </c>
      <c r="F22" s="32">
        <f>IFERROR(VLOOKUP($A22,'Assumptions &amp; Instructions'!$A$5:$G$10,3,FALSE),"")</f>
        <v/>
      </c>
      <c r="G22" s="33">
        <f>IFERROR(VLOOKUP($A22,'Assumptions &amp; Instructions'!$A$5:$G$10,5,FALSE),"")</f>
        <v/>
      </c>
      <c r="H22" s="29">
        <f>IFERROR(D22*G22,0)</f>
        <v/>
      </c>
    </row>
    <row r="23">
      <c r="A23" s="15" t="inlineStr">
        <is>
          <t>British Columbia</t>
        </is>
      </c>
      <c r="B23" s="12">
        <f>IFERROR(SUMIFS('Fuel Transactions'!$J$2:$J$101,'Fuel Transactions'!$F$2:$F$101,$A23,'Fuel Transactions'!$B$2:$B$101,"&gt;="&amp;$C$3,'Fuel Transactions'!$B$2:$B$101,"&lt;="&amp;$G$3),0)</f>
        <v/>
      </c>
      <c r="C23" s="34">
        <f>IFERROR(SUMIFS('Fuel Transactions'!$H$2:$H$101,'Fuel Transactions'!$F$2:$F$101,$A23,'Fuel Transactions'!$B$2:$B$101,"&gt;="&amp;$C$3,'Fuel Transactions'!$B$2:$B$101,"&lt;="&amp;$G$3),0)</f>
        <v/>
      </c>
      <c r="D23" s="12">
        <f>IFERROR(SUMIFS('Fuel Transactions'!$J$2:$J$101,'Fuel Transactions'!$F$2:$F$101,$A23,'Fuel Transactions'!$Q$2:$Q$101,"Climate rebate review",'Fuel Transactions'!$B$2:$B$101,"&gt;="&amp;$C$3,'Fuel Transactions'!$B$2:$B$101,"&lt;="&amp;$G$3)+SUMIFS('Fuel Transactions'!$J$2:$J$101,'Fuel Transactions'!$F$2:$F$101,$A23,'Fuel Transactions'!$Q$2:$Q$101,"Fuel tax credit review",'Fuel Transactions'!$B$2:$B$101,"&gt;="&amp;$C$3,'Fuel Transactions'!$B$2:$B$101,"&lt;="&amp;$G$3),0)</f>
        <v/>
      </c>
      <c r="E23" s="13">
        <f>IFERROR(VLOOKUP($A23,'Assumptions &amp; Instructions'!$A$5:$G$10,2,FALSE),"")</f>
        <v/>
      </c>
      <c r="F23" s="14">
        <f>IFERROR(VLOOKUP($A23,'Assumptions &amp; Instructions'!$A$5:$G$10,3,FALSE),"")</f>
        <v/>
      </c>
      <c r="G23" s="35">
        <f>IFERROR(VLOOKUP($A23,'Assumptions &amp; Instructions'!$A$5:$G$10,5,FALSE),"")</f>
        <v/>
      </c>
      <c r="H23" s="12">
        <f>IFERROR(D23*G23,0)</f>
        <v/>
      </c>
    </row>
    <row r="24">
      <c r="A24" s="28" t="inlineStr">
        <is>
          <t>Nova Scotia</t>
        </is>
      </c>
      <c r="B24" s="29">
        <f>IFERROR(SUMIFS('Fuel Transactions'!$J$2:$J$101,'Fuel Transactions'!$F$2:$F$101,$A24,'Fuel Transactions'!$B$2:$B$101,"&gt;="&amp;$C$3,'Fuel Transactions'!$B$2:$B$101,"&lt;="&amp;$G$3),0)</f>
        <v/>
      </c>
      <c r="C24" s="30">
        <f>IFERROR(SUMIFS('Fuel Transactions'!$H$2:$H$101,'Fuel Transactions'!$F$2:$F$101,$A24,'Fuel Transactions'!$B$2:$B$101,"&gt;="&amp;$C$3,'Fuel Transactions'!$B$2:$B$101,"&lt;="&amp;$G$3),0)</f>
        <v/>
      </c>
      <c r="D24" s="29">
        <f>IFERROR(SUMIFS('Fuel Transactions'!$J$2:$J$101,'Fuel Transactions'!$F$2:$F$101,$A24,'Fuel Transactions'!$Q$2:$Q$101,"Climate rebate review",'Fuel Transactions'!$B$2:$B$101,"&gt;="&amp;$C$3,'Fuel Transactions'!$B$2:$B$101,"&lt;="&amp;$G$3)+SUMIFS('Fuel Transactions'!$J$2:$J$101,'Fuel Transactions'!$F$2:$F$101,$A24,'Fuel Transactions'!$Q$2:$Q$101,"Fuel tax credit review",'Fuel Transactions'!$B$2:$B$101,"&gt;="&amp;$C$3,'Fuel Transactions'!$B$2:$B$101,"&lt;="&amp;$G$3),0)</f>
        <v/>
      </c>
      <c r="E24" s="31">
        <f>IFERROR(VLOOKUP($A24,'Assumptions &amp; Instructions'!$A$5:$G$10,2,FALSE),"")</f>
        <v/>
      </c>
      <c r="F24" s="32">
        <f>IFERROR(VLOOKUP($A24,'Assumptions &amp; Instructions'!$A$5:$G$10,3,FALSE),"")</f>
        <v/>
      </c>
      <c r="G24" s="33">
        <f>IFERROR(VLOOKUP($A24,'Assumptions &amp; Instructions'!$A$5:$G$10,5,FALSE),"")</f>
        <v/>
      </c>
      <c r="H24" s="29">
        <f>IFERROR(D24*G24,0)</f>
        <v/>
      </c>
    </row>
    <row r="25">
      <c r="A25" s="15" t="inlineStr">
        <is>
          <t>Manitoba</t>
        </is>
      </c>
      <c r="B25" s="12">
        <f>IFERROR(SUMIFS('Fuel Transactions'!$J$2:$J$101,'Fuel Transactions'!$F$2:$F$101,$A25,'Fuel Transactions'!$B$2:$B$101,"&gt;="&amp;$C$3,'Fuel Transactions'!$B$2:$B$101,"&lt;="&amp;$G$3),0)</f>
        <v/>
      </c>
      <c r="C25" s="34">
        <f>IFERROR(SUMIFS('Fuel Transactions'!$H$2:$H$101,'Fuel Transactions'!$F$2:$F$101,$A25,'Fuel Transactions'!$B$2:$B$101,"&gt;="&amp;$C$3,'Fuel Transactions'!$B$2:$B$101,"&lt;="&amp;$G$3),0)</f>
        <v/>
      </c>
      <c r="D25" s="12">
        <f>IFERROR(SUMIFS('Fuel Transactions'!$J$2:$J$101,'Fuel Transactions'!$F$2:$F$101,$A25,'Fuel Transactions'!$Q$2:$Q$101,"Climate rebate review",'Fuel Transactions'!$B$2:$B$101,"&gt;="&amp;$C$3,'Fuel Transactions'!$B$2:$B$101,"&lt;="&amp;$G$3)+SUMIFS('Fuel Transactions'!$J$2:$J$101,'Fuel Transactions'!$F$2:$F$101,$A25,'Fuel Transactions'!$Q$2:$Q$101,"Fuel tax credit review",'Fuel Transactions'!$B$2:$B$101,"&gt;="&amp;$C$3,'Fuel Transactions'!$B$2:$B$101,"&lt;="&amp;$G$3),0)</f>
        <v/>
      </c>
      <c r="E25" s="13">
        <f>IFERROR(VLOOKUP($A25,'Assumptions &amp; Instructions'!$A$5:$G$10,2,FALSE),"")</f>
        <v/>
      </c>
      <c r="F25" s="14">
        <f>IFERROR(VLOOKUP($A25,'Assumptions &amp; Instructions'!$A$5:$G$10,3,FALSE),"")</f>
        <v/>
      </c>
      <c r="G25" s="35">
        <f>IFERROR(VLOOKUP($A25,'Assumptions &amp; Instructions'!$A$5:$G$10,5,FALSE),"")</f>
        <v/>
      </c>
      <c r="H25" s="12">
        <f>IFERROR(D25*G25,0)</f>
        <v/>
      </c>
      <c r="J25" s="1" t="inlineStr">
        <is>
          <t>Month Start</t>
        </is>
      </c>
      <c r="K25" s="1" t="inlineStr">
        <is>
          <t>Fuel Cost</t>
        </is>
      </c>
    </row>
    <row r="26">
      <c r="J26" s="36" t="n">
        <v>46023</v>
      </c>
      <c r="K26" s="29">
        <f>IFERROR(SUMIFS('Fuel Transactions'!$J$2:$J$101,'Fuel Transactions'!$B$2:$B$101,"&gt;="&amp;$J26,'Fuel Transactions'!$B$2:$B$101,"&lt;"&amp;$J27),0)</f>
        <v/>
      </c>
    </row>
    <row r="27">
      <c r="J27" s="37" t="n">
        <v>46054</v>
      </c>
      <c r="K27" s="12">
        <f>IFERROR(SUMIFS('Fuel Transactions'!$J$2:$J$101,'Fuel Transactions'!$B$2:$B$101,"&gt;="&amp;$J27,'Fuel Transactions'!$B$2:$B$101,"&lt;"&amp;$J28),0)</f>
        <v/>
      </c>
    </row>
    <row r="28">
      <c r="J28" s="36" t="n">
        <v>46082</v>
      </c>
      <c r="K28" s="29">
        <f>IFERROR(SUMIFS('Fuel Transactions'!$J$2:$J$101,'Fuel Transactions'!$B$2:$B$101,"&gt;="&amp;$J28,'Fuel Transactions'!$B$2:$B$101,"&lt;"&amp;$J29),0)</f>
        <v/>
      </c>
    </row>
    <row r="29">
      <c r="J29" s="37" t="n">
        <v>46113</v>
      </c>
      <c r="K29" s="12">
        <f>IFERROR(SUMIFS('Fuel Transactions'!$J$2:$J$101,'Fuel Transactions'!$B$2:$B$101,"&gt;="&amp;$J29,'Fuel Transactions'!$B$2:$B$101,"&lt;"&amp;$J30),0)</f>
        <v/>
      </c>
    </row>
    <row r="30">
      <c r="J30" s="36" t="n">
        <v>46143</v>
      </c>
      <c r="K30" s="29">
        <f>IFERROR(SUMIFS('Fuel Transactions'!$J$2:$J$101,'Fuel Transactions'!$B$2:$B$101,"&gt;="&amp;$J30,'Fuel Transactions'!$B$2:$B$101,"&lt;"&amp;$J31),0)</f>
        <v/>
      </c>
    </row>
    <row r="31">
      <c r="J31" s="37" t="n">
        <v>46174</v>
      </c>
      <c r="K31" s="12">
        <f>IFERROR(SUMIFS('Fuel Transactions'!$J$2:$J$101,'Fuel Transactions'!$B$2:$B$101,"&gt;="&amp;$J31,'Fuel Transactions'!$B$2:$B$101,"&lt;"&amp;$J32),0)</f>
        <v/>
      </c>
    </row>
    <row r="32">
      <c r="J32" s="36" t="n">
        <v>46204</v>
      </c>
      <c r="K32" s="29">
        <f>IFERROR(SUMIFS('Fuel Transactions'!$J$2:$J$101,'Fuel Transactions'!$B$2:$B$101,"&gt;="&amp;$J32,'Fuel Transactions'!$B$2:$B$101,"&lt;"&amp;$J33),0)</f>
        <v/>
      </c>
    </row>
    <row r="33">
      <c r="J33" s="37" t="n">
        <v>46235</v>
      </c>
      <c r="K33" s="12">
        <f>IFERROR(SUMIFS('Fuel Transactions'!$J$2:$J$101,'Fuel Transactions'!$B$2:$B$101,"&gt;="&amp;$J33,'Fuel Transactions'!$B$2:$B$101,"&lt;"&amp;$J34),0)</f>
        <v/>
      </c>
    </row>
    <row r="34">
      <c r="J34" s="36" t="n">
        <v>46266</v>
      </c>
      <c r="K34" s="29">
        <f>IFERROR(SUMIFS('Fuel Transactions'!$J$2:$J$101,'Fuel Transactions'!$B$2:$B$101,"&gt;="&amp;$J34,'Fuel Transactions'!$B$2:$B$101,"&lt;"&amp;$J35),0)</f>
        <v/>
      </c>
    </row>
    <row r="35">
      <c r="J35" s="37" t="n">
        <v>46296</v>
      </c>
    </row>
  </sheetData>
  <mergeCells count="1">
    <mergeCell ref="A1:T1"/>
  </mergeCells>
  <conditionalFormatting sqref="B13">
    <cfRule type="expression" priority="1" dxfId="0">
      <formula>$B$13&gt;0</formula>
    </cfRule>
  </conditionalFormatting>
  <conditionalFormatting sqref="H20:H25">
    <cfRule type="expression" priority="2" dxfId="0">
      <formula>$H20&gt;0</formula>
    </cfRule>
  </conditionalFormatting>
  <conditionalFormatting sqref="E20:F25">
    <cfRule type="expression" priority="3" dxfId="1">
      <formula>OR($E20="",$F20="")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G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5" customWidth="1" min="3" max="3"/>
    <col width="28" customWidth="1" min="4" max="4"/>
    <col width="24" customWidth="1" min="5" max="5"/>
    <col width="22" customWidth="1" min="6" max="6"/>
    <col width="21" customWidth="1" min="7" max="7"/>
  </cols>
  <sheetData>
    <row r="1" ht="28" customHeight="1">
      <c r="A1" s="16" t="inlineStr">
        <is>
          <t>Canadian Fuel Tax, GST/HST and Climate Credit Assumptions</t>
        </is>
      </c>
    </row>
    <row r="2" ht="64" customHeight="1">
      <c r="A2" s="38" t="inlineStr">
        <is>
          <t>Important disclaimer</t>
        </is>
      </c>
      <c r="B2" s="10" t="inlineStr">
        <is>
          <t>This workbook is a user-maintained estimate, not tax advice. The federal Canada Carbon Rebate and fuel-charge programmes may be cancelled, closed, or subject to CRA eligibility rules. Confirm current requirements with the Canada Revenue Agency (CRA).</t>
        </is>
      </c>
    </row>
    <row r="3"/>
    <row r="4">
      <c r="A4" s="1" t="inlineStr">
        <is>
          <t>Province</t>
        </is>
      </c>
      <c r="B4" s="1" t="inlineStr">
        <is>
          <t>GST/HST Rate</t>
        </is>
      </c>
      <c r="C4" s="1" t="inlineStr">
        <is>
          <t>Provincial Fuel Tax per Litre</t>
        </is>
      </c>
      <c r="D4" s="1" t="inlineStr">
        <is>
          <t>Default Business-Use Percentage</t>
        </is>
      </c>
      <c r="E4" s="1" t="inlineStr">
        <is>
          <t>Climate Rebate/Credit Rate</t>
        </is>
      </c>
      <c r="F4" s="1" t="inlineStr">
        <is>
          <t>Programme Status</t>
        </is>
      </c>
      <c r="G4" s="1" t="inlineStr">
        <is>
          <t>Source/Verification Date</t>
        </is>
      </c>
    </row>
    <row r="5">
      <c r="A5" s="28" t="inlineStr">
        <is>
          <t>Ontario</t>
        </is>
      </c>
      <c r="B5" s="39" t="n">
        <v>0.13</v>
      </c>
      <c r="C5" s="40" t="n">
        <v>0.147</v>
      </c>
      <c r="D5" s="9" t="n">
        <v>0.8</v>
      </c>
      <c r="E5" s="9" t="n">
        <v>0.02</v>
      </c>
      <c r="F5" s="2" t="inlineStr">
        <is>
          <t>Confirm with CRA</t>
        </is>
      </c>
      <c r="G5" s="3" t="n">
        <v>46273</v>
      </c>
    </row>
    <row r="6">
      <c r="A6" s="28" t="inlineStr">
        <is>
          <t>Quebec</t>
        </is>
      </c>
      <c r="B6" s="39" t="n">
        <v>0.14975</v>
      </c>
      <c r="C6" s="40" t="n">
        <v>0.192</v>
      </c>
      <c r="D6" s="9" t="n">
        <v>0.6</v>
      </c>
      <c r="E6" s="9" t="n">
        <v>0.02</v>
      </c>
      <c r="F6" s="2" t="inlineStr">
        <is>
          <t>Confirm with CRA</t>
        </is>
      </c>
      <c r="G6" s="3" t="n">
        <v>46273</v>
      </c>
    </row>
    <row r="7">
      <c r="A7" s="28" t="inlineStr">
        <is>
          <t>Alberta</t>
        </is>
      </c>
      <c r="B7" s="39" t="n">
        <v>0.05</v>
      </c>
      <c r="C7" s="40" t="n">
        <v>0.13</v>
      </c>
      <c r="D7" s="9" t="n">
        <v>0.85</v>
      </c>
      <c r="E7" s="9" t="n">
        <v>0.02</v>
      </c>
      <c r="F7" s="2" t="inlineStr">
        <is>
          <t>Confirm with CRA</t>
        </is>
      </c>
      <c r="G7" s="3" t="n">
        <v>46273</v>
      </c>
    </row>
    <row r="8">
      <c r="A8" s="28" t="inlineStr">
        <is>
          <t>British Columbia</t>
        </is>
      </c>
      <c r="B8" s="39" t="n">
        <v>0.05</v>
      </c>
      <c r="C8" s="40" t="n">
        <v>0.145</v>
      </c>
      <c r="D8" s="9" t="n">
        <v>0.7</v>
      </c>
      <c r="E8" s="9" t="n">
        <v>0.02</v>
      </c>
      <c r="F8" s="2" t="inlineStr">
        <is>
          <t>Confirm with CRA</t>
        </is>
      </c>
      <c r="G8" s="3" t="n">
        <v>46273</v>
      </c>
    </row>
    <row r="9">
      <c r="A9" s="28" t="inlineStr">
        <is>
          <t>Nova Scotia</t>
        </is>
      </c>
      <c r="B9" s="39" t="n">
        <v>0.15</v>
      </c>
      <c r="C9" s="40" t="n">
        <v>0.155</v>
      </c>
      <c r="D9" s="9" t="n">
        <v>0.65</v>
      </c>
      <c r="E9" s="9" t="n">
        <v>0.02</v>
      </c>
      <c r="F9" s="2" t="inlineStr">
        <is>
          <t>Confirm with CRA</t>
        </is>
      </c>
      <c r="G9" s="3" t="n">
        <v>46273</v>
      </c>
    </row>
    <row r="10">
      <c r="A10" s="28" t="inlineStr">
        <is>
          <t>Manitoba</t>
        </is>
      </c>
      <c r="B10" s="39" t="n">
        <v>0.05</v>
      </c>
      <c r="C10" s="40" t="n">
        <v>0.14</v>
      </c>
      <c r="D10" s="9" t="n">
        <v>0.75</v>
      </c>
      <c r="E10" s="9" t="n">
        <v>0.02</v>
      </c>
      <c r="F10" s="2" t="inlineStr">
        <is>
          <t>Confirm with CRA</t>
        </is>
      </c>
      <c r="G10" s="3" t="n">
        <v>46273</v>
      </c>
    </row>
    <row r="11"/>
    <row r="12" ht="52" customHeight="1">
      <c r="A12" s="41" t="inlineStr">
        <is>
          <t>Assumption note</t>
        </is>
      </c>
      <c r="B12" s="10" t="inlineStr">
        <is>
          <t>Rates shown are representative editable 2026 scenario estimates. Quebec's rate is shown as 5% GST plus 9.975% QST for planning purposes. Verify all rates, registration requirements and programme availability before filing.</t>
        </is>
      </c>
    </row>
    <row r="13"/>
    <row r="14">
      <c r="A14" s="1" t="inlineStr">
        <is>
          <t>Step</t>
        </is>
      </c>
      <c r="B14" s="1" t="inlineStr">
        <is>
          <t>Usage Guidance</t>
        </is>
      </c>
    </row>
    <row r="15" ht="38" customHeight="1">
      <c r="A15" s="42" t="inlineStr">
        <is>
          <t>1</t>
        </is>
      </c>
      <c r="B15" s="43" t="inlineStr">
        <is>
          <t>Enter one fuel receipt per row on the Fuel Transactions sheet. Keep the transaction ID linked to the receipt or invoice.</t>
        </is>
      </c>
    </row>
    <row r="16" ht="38" customHeight="1">
      <c r="A16" s="44" t="inlineStr">
        <is>
          <t>2</t>
        </is>
      </c>
      <c r="B16" s="45" t="inlineStr">
        <is>
          <t>Select the correct province so the GST/HST and provincial fuel-tax scenario rates can be retrieved from the assumptions table.</t>
        </is>
      </c>
    </row>
    <row r="17" ht="38" customHeight="1">
      <c r="A17" s="42" t="inlineStr">
        <is>
          <t>3</t>
        </is>
      </c>
      <c r="B17" s="43" t="inlineStr">
        <is>
          <t>Separate Business-use, Personal and Mixed-use purchases. Use the business-use percentage supported by your mileage records.</t>
        </is>
      </c>
    </row>
    <row r="18" ht="38" customHeight="1">
      <c r="A18" s="44" t="inlineStr">
        <is>
          <t>4</t>
        </is>
      </c>
      <c r="B18" s="45" t="inlineStr">
        <is>
          <t>Retain fuel receipts, supplier invoices, vehicle logs and supporting mileage records for your files.</t>
        </is>
      </c>
    </row>
    <row r="19" ht="38" customHeight="1">
      <c r="A19" s="42" t="inlineStr">
        <is>
          <t>5</t>
        </is>
      </c>
      <c r="B19" s="43" t="inlineStr">
        <is>
          <t>Confirm GST/HST registration, input tax credit treatment, provincial fuel-tax rules and all CRA eligibility conditions.</t>
        </is>
      </c>
    </row>
    <row r="20" ht="38" customHeight="1">
      <c r="A20" s="44" t="inlineStr">
        <is>
          <t>6</t>
        </is>
      </c>
      <c r="B20" s="45" t="inlineStr">
        <is>
          <t>Consult CRA guidance for GST/HST input tax credits, the T2125, and any current climate rebate or fuel-tax programme before relying on an estimate.</t>
        </is>
      </c>
    </row>
    <row r="21"/>
    <row r="22"/>
    <row r="23" ht="42" customHeight="1">
      <c r="A23" s="41" t="inlineStr">
        <is>
          <t>Model purpose</t>
        </is>
      </c>
      <c r="B23" s="26" t="inlineStr">
        <is>
          <t>Use this workbook to organize fuel purchase information and review possible tax-credit or climate-rebate scenarios. It does not determine entitlement, payment availability or compliance.</t>
        </is>
      </c>
    </row>
  </sheetData>
  <autoFilter ref="A4:G10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2026-09-08T19:50:13Z</dcterms:created>
  <dcterms:modified xmlns:dcterms="http://purl.org/dc/terms/" xmlns:xsi="http://www.w3.org/2001/XMLSchema-instance" xsi:type="dcterms:W3CDTF">2026-09-08T19:50:13Z</dcterms:modified>
</cp:coreProperties>
</file>