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 Data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'Bill Data'!$A$4:$V$104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75569"/>
      <sz val="9"/>
    </font>
    <font>
      <name val="Aptos"/>
      <b val="1"/>
      <color rgb="001E293B"/>
      <sz val="11"/>
    </font>
    <font>
      <name val="Aptos"/>
      <b val="1"/>
      <color rgb="00FFFFFF"/>
      <sz val="11"/>
    </font>
    <font>
      <name val="Aptos"/>
      <color rgb="001F2937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DCFCE7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3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4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4" fillId="7" borderId="1" applyAlignment="1" pivotButton="0" quotePrefix="0" xfId="0">
      <alignment horizontal="left" vertical="center" wrapText="1"/>
    </xf>
    <xf numFmtId="3" fontId="3" fillId="9" borderId="1" applyAlignment="1" pivotButton="0" quotePrefix="0" xfId="0">
      <alignment horizontal="right" vertical="center"/>
    </xf>
    <xf numFmtId="4" fontId="3" fillId="9" borderId="1" applyAlignment="1" pivotButton="0" quotePrefix="0" xfId="0">
      <alignment horizontal="right" vertical="center"/>
    </xf>
    <xf numFmtId="165" fontId="3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3" fontId="5" fillId="6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0" fontId="4" fillId="8" borderId="1" pivotButton="0" quotePrefix="0" xfId="0"/>
    <xf numFmtId="0" fontId="4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DC2626"/>
        <sz val="10"/>
      </font>
    </dxf>
    <dxf>
      <font>
        <name val="Aptos"/>
        <b val="1"/>
        <color rgb="0016A34A"/>
        <sz val="10"/>
      </font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Bill by Billing Period</a:t>
            </a:r>
          </a:p>
        </rich>
      </tx>
    </title>
    <plotArea>
      <lineChart>
        <grouping val="standard"/>
        <ser>
          <idx val="0"/>
          <order val="0"/>
          <tx>
            <strRef>
              <f>'Bill Data'!P4</f>
            </strRef>
          </tx>
          <spPr>
            <a:ln xmlns:a="http://schemas.openxmlformats.org/drawingml/2006/main" w="28575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'Bill Data'!$G$5:$G$104</f>
            </numRef>
          </cat>
          <val>
            <numRef>
              <f>'Bill Data'!$P$5:$P$104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Billing Period End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Bill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Total Bill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'Dashboard'!E20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'Dashboard'!$A$21:$A$30</f>
            </numRef>
          </cat>
          <val>
            <numRef>
              <f>'Dashboard'!$E$21:$E$30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Total Bill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Bill Composition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'Dashboard'!B35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'Dashboard'!$A$36:$A$40</f>
            </numRef>
          </cat>
          <val>
            <numRef>
              <f>'Dashboard'!$B$36:$B$40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20" customWidth="1" min="5" max="5"/>
    <col width="16" customWidth="1" min="6" max="6"/>
    <col width="16" customWidth="1" min="7" max="7"/>
    <col width="22" customWidth="1" min="8" max="8"/>
    <col width="18" customWidth="1" min="9" max="9"/>
    <col width="16" customWidth="1" min="10" max="10"/>
    <col width="19" customWidth="1" min="11" max="11"/>
    <col width="20" customWidth="1" min="12" max="12"/>
    <col width="18" customWidth="1" min="13" max="13"/>
    <col width="12" customWidth="1" min="14" max="14"/>
    <col width="15" customWidth="1" min="15" max="15"/>
    <col width="15" customWidth="1" min="16" max="16"/>
    <col width="22" customWidth="1" min="17" max="17"/>
    <col width="18" customWidth="1" min="18" max="18"/>
    <col width="16" customWidth="1" min="19" max="19"/>
    <col width="16" customWidth="1" min="20" max="20"/>
    <col width="16" customWidth="1" min="21" max="21"/>
    <col width="30" customWidth="1" min="22" max="22"/>
  </cols>
  <sheetData>
    <row r="1" ht="28" customHeight="1">
      <c r="A1" s="1" t="inlineStr">
        <is>
          <t>Hydro Bill Comparison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3" t="n"/>
    </row>
    <row r="2" ht="20" customHeight="1">
      <c r="A2" s="4" t="inlineStr">
        <is>
          <t>All amounts are in CAD. Enter or update the pale yellow cells; calculated fields update automatically.</t>
        </is>
      </c>
    </row>
    <row r="3">
      <c r="A3" s="5" t="inlineStr">
        <is>
          <t>Comparison period and billing details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</row>
    <row r="4" ht="38" customHeight="1">
      <c r="A4" s="7" t="inlineStr">
        <is>
          <t>Bill ID</t>
        </is>
      </c>
      <c r="B4" s="7" t="inlineStr">
        <is>
          <t>Customer Name</t>
        </is>
      </c>
      <c r="C4" s="7" t="inlineStr">
        <is>
          <t>City</t>
        </is>
      </c>
      <c r="D4" s="7" t="inlineStr">
        <is>
          <t>Province</t>
        </is>
      </c>
      <c r="E4" s="7" t="inlineStr">
        <is>
          <t>Utility Provider</t>
        </is>
      </c>
      <c r="F4" s="7" t="inlineStr">
        <is>
          <t>Billing Period Start</t>
        </is>
      </c>
      <c r="G4" s="7" t="inlineStr">
        <is>
          <t>Billing Period End</t>
        </is>
      </c>
      <c r="H4" s="7" t="inlineStr">
        <is>
          <t>Electricity Usage (kWh)</t>
        </is>
      </c>
      <c r="I4" s="7" t="inlineStr">
        <is>
          <t>Electricity Charge</t>
        </is>
      </c>
      <c r="J4" s="7" t="inlineStr">
        <is>
          <t>Delivery Charge</t>
        </is>
      </c>
      <c r="K4" s="7" t="inlineStr">
        <is>
          <t>Regulatory Charges</t>
        </is>
      </c>
      <c r="L4" s="7" t="inlineStr">
        <is>
          <t>Fixed Monthly Charge</t>
        </is>
      </c>
      <c r="M4" s="7" t="inlineStr">
        <is>
          <t>Pre-Tax Subtotal</t>
        </is>
      </c>
      <c r="N4" s="7" t="inlineStr">
        <is>
          <t>Tax Rate</t>
        </is>
      </c>
      <c r="O4" s="7" t="inlineStr">
        <is>
          <t>Tax Amount</t>
        </is>
      </c>
      <c r="P4" s="7" t="inlineStr">
        <is>
          <t>Total Bill</t>
        </is>
      </c>
      <c r="Q4" s="7" t="inlineStr">
        <is>
          <t>Effective Cost per kWh</t>
        </is>
      </c>
      <c r="R4" s="7" t="inlineStr">
        <is>
          <t>Prior-Period Bill</t>
        </is>
      </c>
      <c r="S4" s="7" t="inlineStr">
        <is>
          <t>Bill Change ($)</t>
        </is>
      </c>
      <c r="T4" s="7" t="inlineStr">
        <is>
          <t>Bill Change (%)</t>
        </is>
      </c>
      <c r="U4" s="7" t="inlineStr">
        <is>
          <t>Payment Status</t>
        </is>
      </c>
      <c r="V4" s="7" t="inlineStr">
        <is>
          <t>Notes</t>
        </is>
      </c>
    </row>
    <row r="5">
      <c r="A5" s="8" t="inlineStr">
        <is>
          <t>HB-2026-001</t>
        </is>
      </c>
      <c r="B5" s="8" t="inlineStr">
        <is>
          <t>Emma</t>
        </is>
      </c>
      <c r="C5" s="8" t="inlineStr">
        <is>
          <t>Toronto</t>
        </is>
      </c>
      <c r="D5" s="8" t="inlineStr">
        <is>
          <t>Ontario</t>
        </is>
      </c>
      <c r="E5" s="8" t="inlineStr">
        <is>
          <t>Toronto Hydro</t>
        </is>
      </c>
      <c r="F5" s="9" t="n">
        <v>46023</v>
      </c>
      <c r="G5" s="9" t="n">
        <v>46053</v>
      </c>
      <c r="H5" s="10" t="n">
        <v>820</v>
      </c>
      <c r="I5" s="11" t="n">
        <v>76.2</v>
      </c>
      <c r="J5" s="11" t="n">
        <v>32.9</v>
      </c>
      <c r="K5" s="11" t="n">
        <v>5.1</v>
      </c>
      <c r="L5" s="11" t="n">
        <v>11.5</v>
      </c>
      <c r="M5" s="12">
        <f>IF($A5="","",SUM($I5:$L5))</f>
        <v/>
      </c>
      <c r="N5" s="13">
        <f>IF($A5="","",IFERROR(VLOOKUP($D5,'Instructions'!$F$5:$G$13,2,FALSE),0))</f>
        <v/>
      </c>
      <c r="O5" s="12">
        <f>IF($A5="","",IFERROR($M5*$N5,0))</f>
        <v/>
      </c>
      <c r="P5" s="12">
        <f>IF($A5="","",SUM($M5,$O5))</f>
        <v/>
      </c>
      <c r="Q5" s="12">
        <f>IF($A5="","",IFERROR(IF($H5=0,0,$P5/$H5),0))</f>
        <v/>
      </c>
      <c r="R5" s="11" t="n">
        <v>136.8</v>
      </c>
      <c r="S5" s="12">
        <f>IF(OR($A5="",$R5=""),"",IFERROR($P5-$R5,0))</f>
        <v/>
      </c>
      <c r="T5" s="13">
        <f>IF(OR($A5="",$R5="",$R5=0),"",IFERROR($S5/$R5,0))</f>
        <v/>
      </c>
      <c r="U5" s="14" t="inlineStr">
        <is>
          <t>Paid</t>
        </is>
      </c>
      <c r="V5" s="15" t="inlineStr">
        <is>
          <t>Winter conservation efforts.</t>
        </is>
      </c>
    </row>
    <row r="6">
      <c r="A6" s="8" t="inlineStr">
        <is>
          <t>HB-2026-002</t>
        </is>
      </c>
      <c r="B6" s="8" t="inlineStr">
        <is>
          <t>Liam</t>
        </is>
      </c>
      <c r="C6" s="8" t="inlineStr">
        <is>
          <t>Ottawa</t>
        </is>
      </c>
      <c r="D6" s="8" t="inlineStr">
        <is>
          <t>Ontario</t>
        </is>
      </c>
      <c r="E6" s="8" t="inlineStr">
        <is>
          <t>Hydro Ottawa</t>
        </is>
      </c>
      <c r="F6" s="9" t="n">
        <v>46054</v>
      </c>
      <c r="G6" s="9" t="n">
        <v>46081</v>
      </c>
      <c r="H6" s="10" t="n">
        <v>650</v>
      </c>
      <c r="I6" s="11" t="n">
        <v>60</v>
      </c>
      <c r="J6" s="11" t="n">
        <v>31</v>
      </c>
      <c r="K6" s="11" t="n">
        <v>4.5</v>
      </c>
      <c r="L6" s="11" t="n">
        <v>12</v>
      </c>
      <c r="M6" s="16">
        <f>IF($A6="","",SUM($I6:$L6))</f>
        <v/>
      </c>
      <c r="N6" s="17">
        <f>IF($A6="","",IFERROR(VLOOKUP($D6,'Instructions'!$F$5:$G$13,2,FALSE),0))</f>
        <v/>
      </c>
      <c r="O6" s="16">
        <f>IF($A6="","",IFERROR($M6*$N6,0))</f>
        <v/>
      </c>
      <c r="P6" s="16">
        <f>IF($A6="","",SUM($M6,$O6))</f>
        <v/>
      </c>
      <c r="Q6" s="16">
        <f>IF($A6="","",IFERROR(IF($H6=0,0,$P6/$H6),0))</f>
        <v/>
      </c>
      <c r="R6" s="11" t="n">
        <v>125</v>
      </c>
      <c r="S6" s="16">
        <f>IF(OR($A6="",$R6=""),"",IFERROR($P6-$R6,0))</f>
        <v/>
      </c>
      <c r="T6" s="17">
        <f>IF(OR($A6="",$R6="",$R6=0),"",IFERROR($S6/$R6,0))</f>
        <v/>
      </c>
      <c r="U6" s="14" t="inlineStr">
        <is>
          <t>Paid</t>
        </is>
      </c>
      <c r="V6" s="15" t="inlineStr">
        <is>
          <t>Lower usage than prior period.</t>
        </is>
      </c>
    </row>
    <row r="7">
      <c r="A7" s="8" t="inlineStr">
        <is>
          <t>HB-2026-003</t>
        </is>
      </c>
      <c r="B7" s="8" t="inlineStr">
        <is>
          <t>Noah</t>
        </is>
      </c>
      <c r="C7" s="8" t="inlineStr">
        <is>
          <t>Montreal</t>
        </is>
      </c>
      <c r="D7" s="8" t="inlineStr">
        <is>
          <t>Quebec</t>
        </is>
      </c>
      <c r="E7" s="8" t="inlineStr">
        <is>
          <t>Hydro-Québec</t>
        </is>
      </c>
      <c r="F7" s="9" t="n">
        <v>46082</v>
      </c>
      <c r="G7" s="9" t="n">
        <v>46112</v>
      </c>
      <c r="H7" s="10" t="n">
        <v>890</v>
      </c>
      <c r="I7" s="11" t="n">
        <v>72.5</v>
      </c>
      <c r="J7" s="11" t="n">
        <v>35.2</v>
      </c>
      <c r="K7" s="11" t="n">
        <v>5.4</v>
      </c>
      <c r="L7" s="11" t="n">
        <v>13</v>
      </c>
      <c r="M7" s="12">
        <f>IF($A7="","",SUM($I7:$L7))</f>
        <v/>
      </c>
      <c r="N7" s="13">
        <f>IF($A7="","",IFERROR(VLOOKUP($D7,'Instructions'!$F$5:$G$13,2,FALSE),0))</f>
        <v/>
      </c>
      <c r="O7" s="12">
        <f>IF($A7="","",IFERROR($M7*$N7,0))</f>
        <v/>
      </c>
      <c r="P7" s="12">
        <f>IF($A7="","",SUM($M7,$O7))</f>
        <v/>
      </c>
      <c r="Q7" s="12">
        <f>IF($A7="","",IFERROR(IF($H7=0,0,$P7/$H7),0))</f>
        <v/>
      </c>
      <c r="R7" s="11" t="n">
        <v>139.25</v>
      </c>
      <c r="S7" s="12">
        <f>IF(OR($A7="",$R7=""),"",IFERROR($P7-$R7,0))</f>
        <v/>
      </c>
      <c r="T7" s="13">
        <f>IF(OR($A7="",$R7="",$R7=0),"",IFERROR($S7/$R7,0))</f>
        <v/>
      </c>
      <c r="U7" s="14" t="inlineStr">
        <is>
          <t>Unpaid</t>
        </is>
      </c>
      <c r="V7" s="15" t="inlineStr">
        <is>
          <t>Payment scheduled for next week.</t>
        </is>
      </c>
    </row>
    <row r="8">
      <c r="A8" s="8" t="inlineStr">
        <is>
          <t>HB-2026-004</t>
        </is>
      </c>
      <c r="B8" s="8" t="inlineStr">
        <is>
          <t>Olivia</t>
        </is>
      </c>
      <c r="C8" s="8" t="inlineStr">
        <is>
          <t>Vancouver</t>
        </is>
      </c>
      <c r="D8" s="8" t="inlineStr">
        <is>
          <t>British Columbia</t>
        </is>
      </c>
      <c r="E8" s="8" t="inlineStr">
        <is>
          <t>BC Hydro</t>
        </is>
      </c>
      <c r="F8" s="9" t="n">
        <v>46113</v>
      </c>
      <c r="G8" s="9" t="n">
        <v>46142</v>
      </c>
      <c r="H8" s="10" t="n">
        <v>575</v>
      </c>
      <c r="I8" s="11" t="n">
        <v>58.3</v>
      </c>
      <c r="J8" s="11" t="n">
        <v>30.5</v>
      </c>
      <c r="K8" s="11" t="n">
        <v>4.1</v>
      </c>
      <c r="L8" s="11" t="n">
        <v>9.5</v>
      </c>
      <c r="M8" s="16">
        <f>IF($A8="","",SUM($I8:$L8))</f>
        <v/>
      </c>
      <c r="N8" s="17">
        <f>IF($A8="","",IFERROR(VLOOKUP($D8,'Instructions'!$F$5:$G$13,2,FALSE),0))</f>
        <v/>
      </c>
      <c r="O8" s="16">
        <f>IF($A8="","",IFERROR($M8*$N8,0))</f>
        <v/>
      </c>
      <c r="P8" s="16">
        <f>IF($A8="","",SUM($M8,$O8))</f>
        <v/>
      </c>
      <c r="Q8" s="16">
        <f>IF($A8="","",IFERROR(IF($H8=0,0,$P8/$H8),0))</f>
        <v/>
      </c>
      <c r="R8" s="11" t="n">
        <v>112.6</v>
      </c>
      <c r="S8" s="16">
        <f>IF(OR($A8="",$R8=""),"",IFERROR($P8-$R8,0))</f>
        <v/>
      </c>
      <c r="T8" s="17">
        <f>IF(OR($A8="",$R8="",$R8=0),"",IFERROR($S8/$R8,0))</f>
        <v/>
      </c>
      <c r="U8" s="14" t="inlineStr">
        <is>
          <t>Paid</t>
        </is>
      </c>
      <c r="V8" s="15" t="inlineStr">
        <is>
          <t>Milder weather reduced heating load.</t>
        </is>
      </c>
    </row>
    <row r="9">
      <c r="A9" s="8" t="inlineStr">
        <is>
          <t>HB-2026-005</t>
        </is>
      </c>
      <c r="B9" s="8" t="inlineStr">
        <is>
          <t>Lucas</t>
        </is>
      </c>
      <c r="C9" s="8" t="inlineStr">
        <is>
          <t>Calgary</t>
        </is>
      </c>
      <c r="D9" s="8" t="inlineStr">
        <is>
          <t>Alberta</t>
        </is>
      </c>
      <c r="E9" s="8" t="inlineStr">
        <is>
          <t>ENMAX</t>
        </is>
      </c>
      <c r="F9" s="9" t="n">
        <v>46143</v>
      </c>
      <c r="G9" s="9" t="n">
        <v>46173</v>
      </c>
      <c r="H9" s="10" t="n">
        <v>1080</v>
      </c>
      <c r="I9" s="11" t="n">
        <v>89.59999999999999</v>
      </c>
      <c r="J9" s="11" t="n">
        <v>38.4</v>
      </c>
      <c r="K9" s="11" t="n">
        <v>5.8</v>
      </c>
      <c r="L9" s="11" t="n">
        <v>11.5</v>
      </c>
      <c r="M9" s="12">
        <f>IF($A9="","",SUM($I9:$L9))</f>
        <v/>
      </c>
      <c r="N9" s="13">
        <f>IF($A9="","",IFERROR(VLOOKUP($D9,'Instructions'!$F$5:$G$13,2,FALSE),0))</f>
        <v/>
      </c>
      <c r="O9" s="12">
        <f>IF($A9="","",IFERROR($M9*$N9,0))</f>
        <v/>
      </c>
      <c r="P9" s="12">
        <f>IF($A9="","",SUM($M9,$O9))</f>
        <v/>
      </c>
      <c r="Q9" s="12">
        <f>IF($A9="","",IFERROR(IF($H9=0,0,$P9/$H9),0))</f>
        <v/>
      </c>
      <c r="R9" s="11" t="n">
        <v>148.1</v>
      </c>
      <c r="S9" s="12">
        <f>IF(OR($A9="",$R9=""),"",IFERROR($P9-$R9,0))</f>
        <v/>
      </c>
      <c r="T9" s="13">
        <f>IF(OR($A9="",$R9="",$R9=0),"",IFERROR($S9/$R9,0))</f>
        <v/>
      </c>
      <c r="U9" s="14" t="inlineStr">
        <is>
          <t>Disputed</t>
        </is>
      </c>
      <c r="V9" s="15" t="inlineStr">
        <is>
          <t>Reviewing delivery charge with provider.</t>
        </is>
      </c>
    </row>
    <row r="10">
      <c r="A10" s="8" t="inlineStr">
        <is>
          <t>HB-2026-006</t>
        </is>
      </c>
      <c r="B10" s="8" t="inlineStr">
        <is>
          <t>Sophie</t>
        </is>
      </c>
      <c r="C10" s="8" t="inlineStr">
        <is>
          <t>Edmonton</t>
        </is>
      </c>
      <c r="D10" s="8" t="inlineStr">
        <is>
          <t>Alberta</t>
        </is>
      </c>
      <c r="E10" s="8" t="inlineStr">
        <is>
          <t>EPCOR</t>
        </is>
      </c>
      <c r="F10" s="9" t="n">
        <v>46157</v>
      </c>
      <c r="G10" s="9" t="n">
        <v>46187</v>
      </c>
      <c r="H10" s="10" t="n">
        <v>760</v>
      </c>
      <c r="I10" s="11" t="n">
        <v>76</v>
      </c>
      <c r="J10" s="11" t="n">
        <v>31</v>
      </c>
      <c r="K10" s="11" t="n">
        <v>4.5</v>
      </c>
      <c r="L10" s="11" t="n">
        <v>10.5</v>
      </c>
      <c r="M10" s="16">
        <f>IF($A10="","",SUM($I10:$L10))</f>
        <v/>
      </c>
      <c r="N10" s="17">
        <f>IF($A10="","",IFERROR(VLOOKUP($D10,'Instructions'!$F$5:$G$13,2,FALSE),0))</f>
        <v/>
      </c>
      <c r="O10" s="16">
        <f>IF($A10="","",IFERROR($M10*$N10,0))</f>
        <v/>
      </c>
      <c r="P10" s="16">
        <f>IF($A10="","",SUM($M10,$O10))</f>
        <v/>
      </c>
      <c r="Q10" s="16">
        <f>IF($A10="","",IFERROR(IF($H10=0,0,$P10/$H10),0))</f>
        <v/>
      </c>
      <c r="R10" s="11" t="n"/>
      <c r="S10" s="16">
        <f>IF(OR($A10="",$R10=""),"",IFERROR($P10-$R10,0))</f>
        <v/>
      </c>
      <c r="T10" s="17">
        <f>IF(OR($A10="",$R10="",$R10=0),"",IFERROR($S10/$R10,0))</f>
        <v/>
      </c>
      <c r="U10" s="14" t="inlineStr">
        <is>
          <t>Paid</t>
        </is>
      </c>
      <c r="V10" s="15" t="inlineStr">
        <is>
          <t>Prior-period bill not available.</t>
        </is>
      </c>
    </row>
    <row r="11">
      <c r="A11" s="8" t="inlineStr">
        <is>
          <t>HB-2026-007</t>
        </is>
      </c>
      <c r="B11" s="8" t="inlineStr">
        <is>
          <t>Ethan</t>
        </is>
      </c>
      <c r="C11" s="8" t="inlineStr">
        <is>
          <t>Winnipeg</t>
        </is>
      </c>
      <c r="D11" s="8" t="inlineStr">
        <is>
          <t>Manitoba</t>
        </is>
      </c>
      <c r="E11" s="8" t="inlineStr">
        <is>
          <t>Manitoba Hydro</t>
        </is>
      </c>
      <c r="F11" s="9" t="n">
        <v>46174</v>
      </c>
      <c r="G11" s="9" t="n">
        <v>46203</v>
      </c>
      <c r="H11" s="10" t="n">
        <v>1125</v>
      </c>
      <c r="I11" s="11" t="n">
        <v>86</v>
      </c>
      <c r="J11" s="11" t="n">
        <v>41</v>
      </c>
      <c r="K11" s="11" t="n">
        <v>5</v>
      </c>
      <c r="L11" s="11" t="n">
        <v>12</v>
      </c>
      <c r="M11" s="12">
        <f>IF($A11="","",SUM($I11:$L11))</f>
        <v/>
      </c>
      <c r="N11" s="13">
        <f>IF($A11="","",IFERROR(VLOOKUP($D11,'Instructions'!$F$5:$G$13,2,FALSE),0))</f>
        <v/>
      </c>
      <c r="O11" s="12">
        <f>IF($A11="","",IFERROR($M11*$N11,0))</f>
        <v/>
      </c>
      <c r="P11" s="12">
        <f>IF($A11="","",SUM($M11,$O11))</f>
        <v/>
      </c>
      <c r="Q11" s="12">
        <f>IF($A11="","",IFERROR(IF($H11=0,0,$P11/$H11),0))</f>
        <v/>
      </c>
      <c r="R11" s="11" t="n">
        <v>156</v>
      </c>
      <c r="S11" s="12">
        <f>IF(OR($A11="",$R11=""),"",IFERROR($P11-$R11,0))</f>
        <v/>
      </c>
      <c r="T11" s="13">
        <f>IF(OR($A11="",$R11="",$R11=0),"",IFERROR($S11/$R11,0))</f>
        <v/>
      </c>
      <c r="U11" s="14" t="inlineStr">
        <is>
          <t>Unpaid</t>
        </is>
      </c>
      <c r="V11" s="15" t="inlineStr">
        <is>
          <t>Higher summer cooling usage.</t>
        </is>
      </c>
    </row>
    <row r="12">
      <c r="A12" s="8" t="inlineStr">
        <is>
          <t>HB-2026-008</t>
        </is>
      </c>
      <c r="B12" s="8" t="inlineStr">
        <is>
          <t>Charlotte</t>
        </is>
      </c>
      <c r="C12" s="8" t="inlineStr">
        <is>
          <t>Halifax</t>
        </is>
      </c>
      <c r="D12" s="8" t="inlineStr">
        <is>
          <t>Nova Scotia</t>
        </is>
      </c>
      <c r="E12" s="8" t="inlineStr">
        <is>
          <t>Nova Scotia Power</t>
        </is>
      </c>
      <c r="F12" s="9" t="n">
        <v>46204</v>
      </c>
      <c r="G12" s="9" t="n">
        <v>46234</v>
      </c>
      <c r="H12" s="10" t="n">
        <v>540</v>
      </c>
      <c r="I12" s="11" t="n">
        <v>44</v>
      </c>
      <c r="J12" s="11" t="n">
        <v>29</v>
      </c>
      <c r="K12" s="11" t="n">
        <v>5</v>
      </c>
      <c r="L12" s="11" t="n">
        <v>10</v>
      </c>
      <c r="M12" s="16">
        <f>IF($A12="","",SUM($I12:$L12))</f>
        <v/>
      </c>
      <c r="N12" s="17">
        <f>IF($A12="","",IFERROR(VLOOKUP($D12,'Instructions'!$F$5:$G$13,2,FALSE),0))</f>
        <v/>
      </c>
      <c r="O12" s="16">
        <f>IF($A12="","",IFERROR($M12*$N12,0))</f>
        <v/>
      </c>
      <c r="P12" s="16">
        <f>IF($A12="","",SUM($M12,$O12))</f>
        <v/>
      </c>
      <c r="Q12" s="16">
        <f>IF($A12="","",IFERROR(IF($H12=0,0,$P12/$H12),0))</f>
        <v/>
      </c>
      <c r="R12" s="11" t="n">
        <v>95.75</v>
      </c>
      <c r="S12" s="16">
        <f>IF(OR($A12="",$R12=""),"",IFERROR($P12-$R12,0))</f>
        <v/>
      </c>
      <c r="T12" s="17">
        <f>IF(OR($A12="",$R12="",$R12=0),"",IFERROR($S12/$R12,0))</f>
        <v/>
      </c>
      <c r="U12" s="14" t="inlineStr">
        <is>
          <t>Paid</t>
        </is>
      </c>
      <c r="V12" s="15" t="inlineStr">
        <is>
          <t>Typical seasonal usage.</t>
        </is>
      </c>
    </row>
    <row r="13">
      <c r="A13" s="8" t="inlineStr">
        <is>
          <t>HB-2026-009</t>
        </is>
      </c>
      <c r="B13" s="8" t="inlineStr">
        <is>
          <t>William</t>
        </is>
      </c>
      <c r="C13" s="8" t="inlineStr">
        <is>
          <t>Quebec City</t>
        </is>
      </c>
      <c r="D13" s="8" t="inlineStr">
        <is>
          <t>Quebec</t>
        </is>
      </c>
      <c r="E13" s="8" t="inlineStr">
        <is>
          <t>Hydro-Québec</t>
        </is>
      </c>
      <c r="F13" s="9" t="n">
        <v>46235</v>
      </c>
      <c r="G13" s="9" t="n">
        <v>46265</v>
      </c>
      <c r="H13" s="10" t="n">
        <v>910</v>
      </c>
      <c r="I13" s="11" t="n">
        <v>77.5</v>
      </c>
      <c r="J13" s="11" t="n">
        <v>35.1</v>
      </c>
      <c r="K13" s="11" t="n">
        <v>6.3</v>
      </c>
      <c r="L13" s="11" t="n">
        <v>13</v>
      </c>
      <c r="M13" s="12">
        <f>IF($A13="","",SUM($I13:$L13))</f>
        <v/>
      </c>
      <c r="N13" s="13">
        <f>IF($A13="","",IFERROR(VLOOKUP($D13,'Instructions'!$F$5:$G$13,2,FALSE),0))</f>
        <v/>
      </c>
      <c r="O13" s="12">
        <f>IF($A13="","",IFERROR($M13*$N13,0))</f>
        <v/>
      </c>
      <c r="P13" s="12">
        <f>IF($A13="","",SUM($M13,$O13))</f>
        <v/>
      </c>
      <c r="Q13" s="12">
        <f>IF($A13="","",IFERROR(IF($H13=0,0,$P13/$H13),0))</f>
        <v/>
      </c>
      <c r="R13" s="11" t="n"/>
      <c r="S13" s="12">
        <f>IF(OR($A13="",$R13=""),"",IFERROR($P13-$R13,0))</f>
        <v/>
      </c>
      <c r="T13" s="13">
        <f>IF(OR($A13="",$R13="",$R13=0),"",IFERROR($S13/$R13,0))</f>
        <v/>
      </c>
      <c r="U13" s="14" t="inlineStr">
        <is>
          <t>Disputed</t>
        </is>
      </c>
      <c r="V13" s="15" t="inlineStr">
        <is>
          <t>Prior-period bill not available.</t>
        </is>
      </c>
    </row>
    <row r="14">
      <c r="A14" s="8" t="inlineStr">
        <is>
          <t>HB-2026-010</t>
        </is>
      </c>
      <c r="B14" s="8" t="inlineStr">
        <is>
          <t>Ava</t>
        </is>
      </c>
      <c r="C14" s="8" t="inlineStr">
        <is>
          <t>Victoria</t>
        </is>
      </c>
      <c r="D14" s="8" t="inlineStr">
        <is>
          <t>British Columbia</t>
        </is>
      </c>
      <c r="E14" s="8" t="inlineStr">
        <is>
          <t>BC Hydro</t>
        </is>
      </c>
      <c r="F14" s="9" t="n">
        <v>46235</v>
      </c>
      <c r="G14" s="9" t="n">
        <v>46265</v>
      </c>
      <c r="H14" s="10" t="n">
        <v>480</v>
      </c>
      <c r="I14" s="11" t="n">
        <v>42</v>
      </c>
      <c r="J14" s="11" t="n">
        <v>27.5</v>
      </c>
      <c r="K14" s="11" t="n">
        <v>4</v>
      </c>
      <c r="L14" s="11" t="n">
        <v>9</v>
      </c>
      <c r="M14" s="16">
        <f>IF($A14="","",SUM($I14:$L14))</f>
        <v/>
      </c>
      <c r="N14" s="17">
        <f>IF($A14="","",IFERROR(VLOOKUP($D14,'Instructions'!$F$5:$G$13,2,FALSE),0))</f>
        <v/>
      </c>
      <c r="O14" s="16">
        <f>IF($A14="","",IFERROR($M14*$N14,0))</f>
        <v/>
      </c>
      <c r="P14" s="16">
        <f>IF($A14="","",SUM($M14,$O14))</f>
        <v/>
      </c>
      <c r="Q14" s="16">
        <f>IF($A14="","",IFERROR(IF($H14=0,0,$P14/$H14),0))</f>
        <v/>
      </c>
      <c r="R14" s="11" t="n">
        <v>90</v>
      </c>
      <c r="S14" s="16">
        <f>IF(OR($A14="",$R14=""),"",IFERROR($P14-$R14,0))</f>
        <v/>
      </c>
      <c r="T14" s="17">
        <f>IF(OR($A14="",$R14="",$R14=0),"",IFERROR($S14/$R14,0))</f>
        <v/>
      </c>
      <c r="U14" s="14" t="inlineStr">
        <is>
          <t>Paid</t>
        </is>
      </c>
      <c r="V14" s="15" t="inlineStr">
        <is>
          <t>Low usage apartment account.</t>
        </is>
      </c>
    </row>
    <row r="15">
      <c r="A15" s="8" t="n"/>
      <c r="B15" s="8" t="n"/>
      <c r="C15" s="8" t="n"/>
      <c r="D15" s="8" t="n"/>
      <c r="E15" s="8" t="n"/>
      <c r="F15" s="9" t="n"/>
      <c r="G15" s="9" t="n"/>
      <c r="H15" s="10" t="n"/>
      <c r="I15" s="11" t="n"/>
      <c r="J15" s="11" t="n"/>
      <c r="K15" s="11" t="n"/>
      <c r="L15" s="11" t="n"/>
      <c r="M15" s="12">
        <f>IF($A15="","",SUM($I15:$L15))</f>
        <v/>
      </c>
      <c r="N15" s="13">
        <f>IF($A15="","",IFERROR(VLOOKUP($D15,'Instructions'!$F$5:$G$13,2,FALSE),0))</f>
        <v/>
      </c>
      <c r="O15" s="12">
        <f>IF($A15="","",IFERROR($M15*$N15,0))</f>
        <v/>
      </c>
      <c r="P15" s="12">
        <f>IF($A15="","",SUM($M15,$O15))</f>
        <v/>
      </c>
      <c r="Q15" s="12">
        <f>IF($A15="","",IFERROR(IF($H15=0,0,$P15/$H15),0))</f>
        <v/>
      </c>
      <c r="R15" s="11" t="n"/>
      <c r="S15" s="12">
        <f>IF(OR($A15="",$R15=""),"",IFERROR($P15-$R15,0))</f>
        <v/>
      </c>
      <c r="T15" s="13">
        <f>IF(OR($A15="",$R15="",$R15=0),"",IFERROR($S15/$R15,0))</f>
        <v/>
      </c>
      <c r="U15" s="14" t="n"/>
      <c r="V15" s="15" t="n"/>
    </row>
    <row r="16">
      <c r="A16" s="8" t="n"/>
      <c r="B16" s="8" t="n"/>
      <c r="C16" s="8" t="n"/>
      <c r="D16" s="8" t="n"/>
      <c r="E16" s="8" t="n"/>
      <c r="F16" s="9" t="n"/>
      <c r="G16" s="9" t="n"/>
      <c r="H16" s="10" t="n"/>
      <c r="I16" s="11" t="n"/>
      <c r="J16" s="11" t="n"/>
      <c r="K16" s="11" t="n"/>
      <c r="L16" s="11" t="n"/>
      <c r="M16" s="16">
        <f>IF($A16="","",SUM($I16:$L16))</f>
        <v/>
      </c>
      <c r="N16" s="17">
        <f>IF($A16="","",IFERROR(VLOOKUP($D16,'Instructions'!$F$5:$G$13,2,FALSE),0))</f>
        <v/>
      </c>
      <c r="O16" s="16">
        <f>IF($A16="","",IFERROR($M16*$N16,0))</f>
        <v/>
      </c>
      <c r="P16" s="16">
        <f>IF($A16="","",SUM($M16,$O16))</f>
        <v/>
      </c>
      <c r="Q16" s="16">
        <f>IF($A16="","",IFERROR(IF($H16=0,0,$P16/$H16),0))</f>
        <v/>
      </c>
      <c r="R16" s="11" t="n"/>
      <c r="S16" s="16">
        <f>IF(OR($A16="",$R16=""),"",IFERROR($P16-$R16,0))</f>
        <v/>
      </c>
      <c r="T16" s="17">
        <f>IF(OR($A16="",$R16="",$R16=0),"",IFERROR($S16/$R16,0))</f>
        <v/>
      </c>
      <c r="U16" s="14" t="n"/>
      <c r="V16" s="15" t="n"/>
    </row>
    <row r="17">
      <c r="A17" s="8" t="n"/>
      <c r="B17" s="8" t="n"/>
      <c r="C17" s="8" t="n"/>
      <c r="D17" s="8" t="n"/>
      <c r="E17" s="8" t="n"/>
      <c r="F17" s="9" t="n"/>
      <c r="G17" s="9" t="n"/>
      <c r="H17" s="10" t="n"/>
      <c r="I17" s="11" t="n"/>
      <c r="J17" s="11" t="n"/>
      <c r="K17" s="11" t="n"/>
      <c r="L17" s="11" t="n"/>
      <c r="M17" s="12">
        <f>IF($A17="","",SUM($I17:$L17))</f>
        <v/>
      </c>
      <c r="N17" s="13">
        <f>IF($A17="","",IFERROR(VLOOKUP($D17,'Instructions'!$F$5:$G$13,2,FALSE),0))</f>
        <v/>
      </c>
      <c r="O17" s="12">
        <f>IF($A17="","",IFERROR($M17*$N17,0))</f>
        <v/>
      </c>
      <c r="P17" s="12">
        <f>IF($A17="","",SUM($M17,$O17))</f>
        <v/>
      </c>
      <c r="Q17" s="12">
        <f>IF($A17="","",IFERROR(IF($H17=0,0,$P17/$H17),0))</f>
        <v/>
      </c>
      <c r="R17" s="11" t="n"/>
      <c r="S17" s="12">
        <f>IF(OR($A17="",$R17=""),"",IFERROR($P17-$R17,0))</f>
        <v/>
      </c>
      <c r="T17" s="13">
        <f>IF(OR($A17="",$R17="",$R17=0),"",IFERROR($S17/$R17,0))</f>
        <v/>
      </c>
      <c r="U17" s="14" t="n"/>
      <c r="V17" s="15" t="n"/>
    </row>
    <row r="18">
      <c r="A18" s="8" t="n"/>
      <c r="B18" s="8" t="n"/>
      <c r="C18" s="8" t="n"/>
      <c r="D18" s="8" t="n"/>
      <c r="E18" s="8" t="n"/>
      <c r="F18" s="9" t="n"/>
      <c r="G18" s="9" t="n"/>
      <c r="H18" s="10" t="n"/>
      <c r="I18" s="11" t="n"/>
      <c r="J18" s="11" t="n"/>
      <c r="K18" s="11" t="n"/>
      <c r="L18" s="11" t="n"/>
      <c r="M18" s="16">
        <f>IF($A18="","",SUM($I18:$L18))</f>
        <v/>
      </c>
      <c r="N18" s="17">
        <f>IF($A18="","",IFERROR(VLOOKUP($D18,'Instructions'!$F$5:$G$13,2,FALSE),0))</f>
        <v/>
      </c>
      <c r="O18" s="16">
        <f>IF($A18="","",IFERROR($M18*$N18,0))</f>
        <v/>
      </c>
      <c r="P18" s="16">
        <f>IF($A18="","",SUM($M18,$O18))</f>
        <v/>
      </c>
      <c r="Q18" s="16">
        <f>IF($A18="","",IFERROR(IF($H18=0,0,$P18/$H18),0))</f>
        <v/>
      </c>
      <c r="R18" s="11" t="n"/>
      <c r="S18" s="16">
        <f>IF(OR($A18="",$R18=""),"",IFERROR($P18-$R18,0))</f>
        <v/>
      </c>
      <c r="T18" s="17">
        <f>IF(OR($A18="",$R18="",$R18=0),"",IFERROR($S18/$R18,0))</f>
        <v/>
      </c>
      <c r="U18" s="14" t="n"/>
      <c r="V18" s="15" t="n"/>
    </row>
    <row r="19">
      <c r="A19" s="8" t="n"/>
      <c r="B19" s="8" t="n"/>
      <c r="C19" s="8" t="n"/>
      <c r="D19" s="8" t="n"/>
      <c r="E19" s="8" t="n"/>
      <c r="F19" s="9" t="n"/>
      <c r="G19" s="9" t="n"/>
      <c r="H19" s="10" t="n"/>
      <c r="I19" s="11" t="n"/>
      <c r="J19" s="11" t="n"/>
      <c r="K19" s="11" t="n"/>
      <c r="L19" s="11" t="n"/>
      <c r="M19" s="12">
        <f>IF($A19="","",SUM($I19:$L19))</f>
        <v/>
      </c>
      <c r="N19" s="13">
        <f>IF($A19="","",IFERROR(VLOOKUP($D19,'Instructions'!$F$5:$G$13,2,FALSE),0))</f>
        <v/>
      </c>
      <c r="O19" s="12">
        <f>IF($A19="","",IFERROR($M19*$N19,0))</f>
        <v/>
      </c>
      <c r="P19" s="12">
        <f>IF($A19="","",SUM($M19,$O19))</f>
        <v/>
      </c>
      <c r="Q19" s="12">
        <f>IF($A19="","",IFERROR(IF($H19=0,0,$P19/$H19),0))</f>
        <v/>
      </c>
      <c r="R19" s="11" t="n"/>
      <c r="S19" s="12">
        <f>IF(OR($A19="",$R19=""),"",IFERROR($P19-$R19,0))</f>
        <v/>
      </c>
      <c r="T19" s="13">
        <f>IF(OR($A19="",$R19="",$R19=0),"",IFERROR($S19/$R19,0))</f>
        <v/>
      </c>
      <c r="U19" s="14" t="n"/>
      <c r="V19" s="15" t="n"/>
    </row>
    <row r="20">
      <c r="A20" s="8" t="n"/>
      <c r="B20" s="8" t="n"/>
      <c r="C20" s="8" t="n"/>
      <c r="D20" s="8" t="n"/>
      <c r="E20" s="8" t="n"/>
      <c r="F20" s="9" t="n"/>
      <c r="G20" s="9" t="n"/>
      <c r="H20" s="10" t="n"/>
      <c r="I20" s="11" t="n"/>
      <c r="J20" s="11" t="n"/>
      <c r="K20" s="11" t="n"/>
      <c r="L20" s="11" t="n"/>
      <c r="M20" s="16">
        <f>IF($A20="","",SUM($I20:$L20))</f>
        <v/>
      </c>
      <c r="N20" s="17">
        <f>IF($A20="","",IFERROR(VLOOKUP($D20,'Instructions'!$F$5:$G$13,2,FALSE),0))</f>
        <v/>
      </c>
      <c r="O20" s="16">
        <f>IF($A20="","",IFERROR($M20*$N20,0))</f>
        <v/>
      </c>
      <c r="P20" s="16">
        <f>IF($A20="","",SUM($M20,$O20))</f>
        <v/>
      </c>
      <c r="Q20" s="16">
        <f>IF($A20="","",IFERROR(IF($H20=0,0,$P20/$H20),0))</f>
        <v/>
      </c>
      <c r="R20" s="11" t="n"/>
      <c r="S20" s="16">
        <f>IF(OR($A20="",$R20=""),"",IFERROR($P20-$R20,0))</f>
        <v/>
      </c>
      <c r="T20" s="17">
        <f>IF(OR($A20="",$R20="",$R20=0),"",IFERROR($S20/$R20,0))</f>
        <v/>
      </c>
      <c r="U20" s="14" t="n"/>
      <c r="V20" s="15" t="n"/>
    </row>
    <row r="21">
      <c r="A21" s="8" t="n"/>
      <c r="B21" s="8" t="n"/>
      <c r="C21" s="8" t="n"/>
      <c r="D21" s="8" t="n"/>
      <c r="E21" s="8" t="n"/>
      <c r="F21" s="9" t="n"/>
      <c r="G21" s="9" t="n"/>
      <c r="H21" s="10" t="n"/>
      <c r="I21" s="11" t="n"/>
      <c r="J21" s="11" t="n"/>
      <c r="K21" s="11" t="n"/>
      <c r="L21" s="11" t="n"/>
      <c r="M21" s="12">
        <f>IF($A21="","",SUM($I21:$L21))</f>
        <v/>
      </c>
      <c r="N21" s="13">
        <f>IF($A21="","",IFERROR(VLOOKUP($D21,'Instructions'!$F$5:$G$13,2,FALSE),0))</f>
        <v/>
      </c>
      <c r="O21" s="12">
        <f>IF($A21="","",IFERROR($M21*$N21,0))</f>
        <v/>
      </c>
      <c r="P21" s="12">
        <f>IF($A21="","",SUM($M21,$O21))</f>
        <v/>
      </c>
      <c r="Q21" s="12">
        <f>IF($A21="","",IFERROR(IF($H21=0,0,$P21/$H21),0))</f>
        <v/>
      </c>
      <c r="R21" s="11" t="n"/>
      <c r="S21" s="12">
        <f>IF(OR($A21="",$R21=""),"",IFERROR($P21-$R21,0))</f>
        <v/>
      </c>
      <c r="T21" s="13">
        <f>IF(OR($A21="",$R21="",$R21=0),"",IFERROR($S21/$R21,0))</f>
        <v/>
      </c>
      <c r="U21" s="14" t="n"/>
      <c r="V21" s="15" t="n"/>
    </row>
    <row r="22">
      <c r="A22" s="8" t="n"/>
      <c r="B22" s="8" t="n"/>
      <c r="C22" s="8" t="n"/>
      <c r="D22" s="8" t="n"/>
      <c r="E22" s="8" t="n"/>
      <c r="F22" s="9" t="n"/>
      <c r="G22" s="9" t="n"/>
      <c r="H22" s="10" t="n"/>
      <c r="I22" s="11" t="n"/>
      <c r="J22" s="11" t="n"/>
      <c r="K22" s="11" t="n"/>
      <c r="L22" s="11" t="n"/>
      <c r="M22" s="16">
        <f>IF($A22="","",SUM($I22:$L22))</f>
        <v/>
      </c>
      <c r="N22" s="17">
        <f>IF($A22="","",IFERROR(VLOOKUP($D22,'Instructions'!$F$5:$G$13,2,FALSE),0))</f>
        <v/>
      </c>
      <c r="O22" s="16">
        <f>IF($A22="","",IFERROR($M22*$N22,0))</f>
        <v/>
      </c>
      <c r="P22" s="16">
        <f>IF($A22="","",SUM($M22,$O22))</f>
        <v/>
      </c>
      <c r="Q22" s="16">
        <f>IF($A22="","",IFERROR(IF($H22=0,0,$P22/$H22),0))</f>
        <v/>
      </c>
      <c r="R22" s="11" t="n"/>
      <c r="S22" s="16">
        <f>IF(OR($A22="",$R22=""),"",IFERROR($P22-$R22,0))</f>
        <v/>
      </c>
      <c r="T22" s="17">
        <f>IF(OR($A22="",$R22="",$R22=0),"",IFERROR($S22/$R22,0))</f>
        <v/>
      </c>
      <c r="U22" s="14" t="n"/>
      <c r="V22" s="15" t="n"/>
    </row>
    <row r="23">
      <c r="A23" s="8" t="n"/>
      <c r="B23" s="8" t="n"/>
      <c r="C23" s="8" t="n"/>
      <c r="D23" s="8" t="n"/>
      <c r="E23" s="8" t="n"/>
      <c r="F23" s="9" t="n"/>
      <c r="G23" s="9" t="n"/>
      <c r="H23" s="10" t="n"/>
      <c r="I23" s="11" t="n"/>
      <c r="J23" s="11" t="n"/>
      <c r="K23" s="11" t="n"/>
      <c r="L23" s="11" t="n"/>
      <c r="M23" s="12">
        <f>IF($A23="","",SUM($I23:$L23))</f>
        <v/>
      </c>
      <c r="N23" s="13">
        <f>IF($A23="","",IFERROR(VLOOKUP($D23,'Instructions'!$F$5:$G$13,2,FALSE),0))</f>
        <v/>
      </c>
      <c r="O23" s="12">
        <f>IF($A23="","",IFERROR($M23*$N23,0))</f>
        <v/>
      </c>
      <c r="P23" s="12">
        <f>IF($A23="","",SUM($M23,$O23))</f>
        <v/>
      </c>
      <c r="Q23" s="12">
        <f>IF($A23="","",IFERROR(IF($H23=0,0,$P23/$H23),0))</f>
        <v/>
      </c>
      <c r="R23" s="11" t="n"/>
      <c r="S23" s="12">
        <f>IF(OR($A23="",$R23=""),"",IFERROR($P23-$R23,0))</f>
        <v/>
      </c>
      <c r="T23" s="13">
        <f>IF(OR($A23="",$R23="",$R23=0),"",IFERROR($S23/$R23,0))</f>
        <v/>
      </c>
      <c r="U23" s="14" t="n"/>
      <c r="V23" s="15" t="n"/>
    </row>
    <row r="24">
      <c r="A24" s="8" t="n"/>
      <c r="B24" s="8" t="n"/>
      <c r="C24" s="8" t="n"/>
      <c r="D24" s="8" t="n"/>
      <c r="E24" s="8" t="n"/>
      <c r="F24" s="9" t="n"/>
      <c r="G24" s="9" t="n"/>
      <c r="H24" s="10" t="n"/>
      <c r="I24" s="11" t="n"/>
      <c r="J24" s="11" t="n"/>
      <c r="K24" s="11" t="n"/>
      <c r="L24" s="11" t="n"/>
      <c r="M24" s="16">
        <f>IF($A24="","",SUM($I24:$L24))</f>
        <v/>
      </c>
      <c r="N24" s="17">
        <f>IF($A24="","",IFERROR(VLOOKUP($D24,'Instructions'!$F$5:$G$13,2,FALSE),0))</f>
        <v/>
      </c>
      <c r="O24" s="16">
        <f>IF($A24="","",IFERROR($M24*$N24,0))</f>
        <v/>
      </c>
      <c r="P24" s="16">
        <f>IF($A24="","",SUM($M24,$O24))</f>
        <v/>
      </c>
      <c r="Q24" s="16">
        <f>IF($A24="","",IFERROR(IF($H24=0,0,$P24/$H24),0))</f>
        <v/>
      </c>
      <c r="R24" s="11" t="n"/>
      <c r="S24" s="16">
        <f>IF(OR($A24="",$R24=""),"",IFERROR($P24-$R24,0))</f>
        <v/>
      </c>
      <c r="T24" s="17">
        <f>IF(OR($A24="",$R24="",$R24=0),"",IFERROR($S24/$R24,0))</f>
        <v/>
      </c>
      <c r="U24" s="14" t="n"/>
      <c r="V24" s="15" t="n"/>
    </row>
    <row r="25">
      <c r="A25" s="8" t="n"/>
      <c r="B25" s="8" t="n"/>
      <c r="C25" s="8" t="n"/>
      <c r="D25" s="8" t="n"/>
      <c r="E25" s="8" t="n"/>
      <c r="F25" s="9" t="n"/>
      <c r="G25" s="9" t="n"/>
      <c r="H25" s="10" t="n"/>
      <c r="I25" s="11" t="n"/>
      <c r="J25" s="11" t="n"/>
      <c r="K25" s="11" t="n"/>
      <c r="L25" s="11" t="n"/>
      <c r="M25" s="12">
        <f>IF($A25="","",SUM($I25:$L25))</f>
        <v/>
      </c>
      <c r="N25" s="13">
        <f>IF($A25="","",IFERROR(VLOOKUP($D25,'Instructions'!$F$5:$G$13,2,FALSE),0))</f>
        <v/>
      </c>
      <c r="O25" s="12">
        <f>IF($A25="","",IFERROR($M25*$N25,0))</f>
        <v/>
      </c>
      <c r="P25" s="12">
        <f>IF($A25="","",SUM($M25,$O25))</f>
        <v/>
      </c>
      <c r="Q25" s="12">
        <f>IF($A25="","",IFERROR(IF($H25=0,0,$P25/$H25),0))</f>
        <v/>
      </c>
      <c r="R25" s="11" t="n"/>
      <c r="S25" s="12">
        <f>IF(OR($A25="",$R25=""),"",IFERROR($P25-$R25,0))</f>
        <v/>
      </c>
      <c r="T25" s="13">
        <f>IF(OR($A25="",$R25="",$R25=0),"",IFERROR($S25/$R25,0))</f>
        <v/>
      </c>
      <c r="U25" s="14" t="n"/>
      <c r="V25" s="15" t="n"/>
    </row>
    <row r="26">
      <c r="A26" s="8" t="n"/>
      <c r="B26" s="8" t="n"/>
      <c r="C26" s="8" t="n"/>
      <c r="D26" s="8" t="n"/>
      <c r="E26" s="8" t="n"/>
      <c r="F26" s="9" t="n"/>
      <c r="G26" s="9" t="n"/>
      <c r="H26" s="10" t="n"/>
      <c r="I26" s="11" t="n"/>
      <c r="J26" s="11" t="n"/>
      <c r="K26" s="11" t="n"/>
      <c r="L26" s="11" t="n"/>
      <c r="M26" s="16">
        <f>IF($A26="","",SUM($I26:$L26))</f>
        <v/>
      </c>
      <c r="N26" s="17">
        <f>IF($A26="","",IFERROR(VLOOKUP($D26,'Instructions'!$F$5:$G$13,2,FALSE),0))</f>
        <v/>
      </c>
      <c r="O26" s="16">
        <f>IF($A26="","",IFERROR($M26*$N26,0))</f>
        <v/>
      </c>
      <c r="P26" s="16">
        <f>IF($A26="","",SUM($M26,$O26))</f>
        <v/>
      </c>
      <c r="Q26" s="16">
        <f>IF($A26="","",IFERROR(IF($H26=0,0,$P26/$H26),0))</f>
        <v/>
      </c>
      <c r="R26" s="11" t="n"/>
      <c r="S26" s="16">
        <f>IF(OR($A26="",$R26=""),"",IFERROR($P26-$R26,0))</f>
        <v/>
      </c>
      <c r="T26" s="17">
        <f>IF(OR($A26="",$R26="",$R26=0),"",IFERROR($S26/$R26,0))</f>
        <v/>
      </c>
      <c r="U26" s="14" t="n"/>
      <c r="V26" s="15" t="n"/>
    </row>
    <row r="27">
      <c r="A27" s="8" t="n"/>
      <c r="B27" s="8" t="n"/>
      <c r="C27" s="8" t="n"/>
      <c r="D27" s="8" t="n"/>
      <c r="E27" s="8" t="n"/>
      <c r="F27" s="9" t="n"/>
      <c r="G27" s="9" t="n"/>
      <c r="H27" s="10" t="n"/>
      <c r="I27" s="11" t="n"/>
      <c r="J27" s="11" t="n"/>
      <c r="K27" s="11" t="n"/>
      <c r="L27" s="11" t="n"/>
      <c r="M27" s="12">
        <f>IF($A27="","",SUM($I27:$L27))</f>
        <v/>
      </c>
      <c r="N27" s="13">
        <f>IF($A27="","",IFERROR(VLOOKUP($D27,'Instructions'!$F$5:$G$13,2,FALSE),0))</f>
        <v/>
      </c>
      <c r="O27" s="12">
        <f>IF($A27="","",IFERROR($M27*$N27,0))</f>
        <v/>
      </c>
      <c r="P27" s="12">
        <f>IF($A27="","",SUM($M27,$O27))</f>
        <v/>
      </c>
      <c r="Q27" s="12">
        <f>IF($A27="","",IFERROR(IF($H27=0,0,$P27/$H27),0))</f>
        <v/>
      </c>
      <c r="R27" s="11" t="n"/>
      <c r="S27" s="12">
        <f>IF(OR($A27="",$R27=""),"",IFERROR($P27-$R27,0))</f>
        <v/>
      </c>
      <c r="T27" s="13">
        <f>IF(OR($A27="",$R27="",$R27=0),"",IFERROR($S27/$R27,0))</f>
        <v/>
      </c>
      <c r="U27" s="14" t="n"/>
      <c r="V27" s="15" t="n"/>
    </row>
    <row r="28">
      <c r="A28" s="8" t="n"/>
      <c r="B28" s="8" t="n"/>
      <c r="C28" s="8" t="n"/>
      <c r="D28" s="8" t="n"/>
      <c r="E28" s="8" t="n"/>
      <c r="F28" s="9" t="n"/>
      <c r="G28" s="9" t="n"/>
      <c r="H28" s="10" t="n"/>
      <c r="I28" s="11" t="n"/>
      <c r="J28" s="11" t="n"/>
      <c r="K28" s="11" t="n"/>
      <c r="L28" s="11" t="n"/>
      <c r="M28" s="16">
        <f>IF($A28="","",SUM($I28:$L28))</f>
        <v/>
      </c>
      <c r="N28" s="17">
        <f>IF($A28="","",IFERROR(VLOOKUP($D28,'Instructions'!$F$5:$G$13,2,FALSE),0))</f>
        <v/>
      </c>
      <c r="O28" s="16">
        <f>IF($A28="","",IFERROR($M28*$N28,0))</f>
        <v/>
      </c>
      <c r="P28" s="16">
        <f>IF($A28="","",SUM($M28,$O28))</f>
        <v/>
      </c>
      <c r="Q28" s="16">
        <f>IF($A28="","",IFERROR(IF($H28=0,0,$P28/$H28),0))</f>
        <v/>
      </c>
      <c r="R28" s="11" t="n"/>
      <c r="S28" s="16">
        <f>IF(OR($A28="",$R28=""),"",IFERROR($P28-$R28,0))</f>
        <v/>
      </c>
      <c r="T28" s="17">
        <f>IF(OR($A28="",$R28="",$R28=0),"",IFERROR($S28/$R28,0))</f>
        <v/>
      </c>
      <c r="U28" s="14" t="n"/>
      <c r="V28" s="15" t="n"/>
    </row>
    <row r="29">
      <c r="A29" s="8" t="n"/>
      <c r="B29" s="8" t="n"/>
      <c r="C29" s="8" t="n"/>
      <c r="D29" s="8" t="n"/>
      <c r="E29" s="8" t="n"/>
      <c r="F29" s="9" t="n"/>
      <c r="G29" s="9" t="n"/>
      <c r="H29" s="10" t="n"/>
      <c r="I29" s="11" t="n"/>
      <c r="J29" s="11" t="n"/>
      <c r="K29" s="11" t="n"/>
      <c r="L29" s="11" t="n"/>
      <c r="M29" s="12">
        <f>IF($A29="","",SUM($I29:$L29))</f>
        <v/>
      </c>
      <c r="N29" s="13">
        <f>IF($A29="","",IFERROR(VLOOKUP($D29,'Instructions'!$F$5:$G$13,2,FALSE),0))</f>
        <v/>
      </c>
      <c r="O29" s="12">
        <f>IF($A29="","",IFERROR($M29*$N29,0))</f>
        <v/>
      </c>
      <c r="P29" s="12">
        <f>IF($A29="","",SUM($M29,$O29))</f>
        <v/>
      </c>
      <c r="Q29" s="12">
        <f>IF($A29="","",IFERROR(IF($H29=0,0,$P29/$H29),0))</f>
        <v/>
      </c>
      <c r="R29" s="11" t="n"/>
      <c r="S29" s="12">
        <f>IF(OR($A29="",$R29=""),"",IFERROR($P29-$R29,0))</f>
        <v/>
      </c>
      <c r="T29" s="13">
        <f>IF(OR($A29="",$R29="",$R29=0),"",IFERROR($S29/$R29,0))</f>
        <v/>
      </c>
      <c r="U29" s="14" t="n"/>
      <c r="V29" s="15" t="n"/>
    </row>
    <row r="30">
      <c r="A30" s="8" t="n"/>
      <c r="B30" s="8" t="n"/>
      <c r="C30" s="8" t="n"/>
      <c r="D30" s="8" t="n"/>
      <c r="E30" s="8" t="n"/>
      <c r="F30" s="9" t="n"/>
      <c r="G30" s="9" t="n"/>
      <c r="H30" s="10" t="n"/>
      <c r="I30" s="11" t="n"/>
      <c r="J30" s="11" t="n"/>
      <c r="K30" s="11" t="n"/>
      <c r="L30" s="11" t="n"/>
      <c r="M30" s="16">
        <f>IF($A30="","",SUM($I30:$L30))</f>
        <v/>
      </c>
      <c r="N30" s="17">
        <f>IF($A30="","",IFERROR(VLOOKUP($D30,'Instructions'!$F$5:$G$13,2,FALSE),0))</f>
        <v/>
      </c>
      <c r="O30" s="16">
        <f>IF($A30="","",IFERROR($M30*$N30,0))</f>
        <v/>
      </c>
      <c r="P30" s="16">
        <f>IF($A30="","",SUM($M30,$O30))</f>
        <v/>
      </c>
      <c r="Q30" s="16">
        <f>IF($A30="","",IFERROR(IF($H30=0,0,$P30/$H30),0))</f>
        <v/>
      </c>
      <c r="R30" s="11" t="n"/>
      <c r="S30" s="16">
        <f>IF(OR($A30="",$R30=""),"",IFERROR($P30-$R30,0))</f>
        <v/>
      </c>
      <c r="T30" s="17">
        <f>IF(OR($A30="",$R30="",$R30=0),"",IFERROR($S30/$R30,0))</f>
        <v/>
      </c>
      <c r="U30" s="14" t="n"/>
      <c r="V30" s="15" t="n"/>
    </row>
    <row r="31">
      <c r="A31" s="8" t="n"/>
      <c r="B31" s="8" t="n"/>
      <c r="C31" s="8" t="n"/>
      <c r="D31" s="8" t="n"/>
      <c r="E31" s="8" t="n"/>
      <c r="F31" s="9" t="n"/>
      <c r="G31" s="9" t="n"/>
      <c r="H31" s="10" t="n"/>
      <c r="I31" s="11" t="n"/>
      <c r="J31" s="11" t="n"/>
      <c r="K31" s="11" t="n"/>
      <c r="L31" s="11" t="n"/>
      <c r="M31" s="12">
        <f>IF($A31="","",SUM($I31:$L31))</f>
        <v/>
      </c>
      <c r="N31" s="13">
        <f>IF($A31="","",IFERROR(VLOOKUP($D31,'Instructions'!$F$5:$G$13,2,FALSE),0))</f>
        <v/>
      </c>
      <c r="O31" s="12">
        <f>IF($A31="","",IFERROR($M31*$N31,0))</f>
        <v/>
      </c>
      <c r="P31" s="12">
        <f>IF($A31="","",SUM($M31,$O31))</f>
        <v/>
      </c>
      <c r="Q31" s="12">
        <f>IF($A31="","",IFERROR(IF($H31=0,0,$P31/$H31),0))</f>
        <v/>
      </c>
      <c r="R31" s="11" t="n"/>
      <c r="S31" s="12">
        <f>IF(OR($A31="",$R31=""),"",IFERROR($P31-$R31,0))</f>
        <v/>
      </c>
      <c r="T31" s="13">
        <f>IF(OR($A31="",$R31="",$R31=0),"",IFERROR($S31/$R31,0))</f>
        <v/>
      </c>
      <c r="U31" s="14" t="n"/>
      <c r="V31" s="15" t="n"/>
    </row>
    <row r="32">
      <c r="A32" s="8" t="n"/>
      <c r="B32" s="8" t="n"/>
      <c r="C32" s="8" t="n"/>
      <c r="D32" s="8" t="n"/>
      <c r="E32" s="8" t="n"/>
      <c r="F32" s="9" t="n"/>
      <c r="G32" s="9" t="n"/>
      <c r="H32" s="10" t="n"/>
      <c r="I32" s="11" t="n"/>
      <c r="J32" s="11" t="n"/>
      <c r="K32" s="11" t="n"/>
      <c r="L32" s="11" t="n"/>
      <c r="M32" s="16">
        <f>IF($A32="","",SUM($I32:$L32))</f>
        <v/>
      </c>
      <c r="N32" s="17">
        <f>IF($A32="","",IFERROR(VLOOKUP($D32,'Instructions'!$F$5:$G$13,2,FALSE),0))</f>
        <v/>
      </c>
      <c r="O32" s="16">
        <f>IF($A32="","",IFERROR($M32*$N32,0))</f>
        <v/>
      </c>
      <c r="P32" s="16">
        <f>IF($A32="","",SUM($M32,$O32))</f>
        <v/>
      </c>
      <c r="Q32" s="16">
        <f>IF($A32="","",IFERROR(IF($H32=0,0,$P32/$H32),0))</f>
        <v/>
      </c>
      <c r="R32" s="11" t="n"/>
      <c r="S32" s="16">
        <f>IF(OR($A32="",$R32=""),"",IFERROR($P32-$R32,0))</f>
        <v/>
      </c>
      <c r="T32" s="17">
        <f>IF(OR($A32="",$R32="",$R32=0),"",IFERROR($S32/$R32,0))</f>
        <v/>
      </c>
      <c r="U32" s="14" t="n"/>
      <c r="V32" s="15" t="n"/>
    </row>
    <row r="33">
      <c r="A33" s="8" t="n"/>
      <c r="B33" s="8" t="n"/>
      <c r="C33" s="8" t="n"/>
      <c r="D33" s="8" t="n"/>
      <c r="E33" s="8" t="n"/>
      <c r="F33" s="9" t="n"/>
      <c r="G33" s="9" t="n"/>
      <c r="H33" s="10" t="n"/>
      <c r="I33" s="11" t="n"/>
      <c r="J33" s="11" t="n"/>
      <c r="K33" s="11" t="n"/>
      <c r="L33" s="11" t="n"/>
      <c r="M33" s="12">
        <f>IF($A33="","",SUM($I33:$L33))</f>
        <v/>
      </c>
      <c r="N33" s="13">
        <f>IF($A33="","",IFERROR(VLOOKUP($D33,'Instructions'!$F$5:$G$13,2,FALSE),0))</f>
        <v/>
      </c>
      <c r="O33" s="12">
        <f>IF($A33="","",IFERROR($M33*$N33,0))</f>
        <v/>
      </c>
      <c r="P33" s="12">
        <f>IF($A33="","",SUM($M33,$O33))</f>
        <v/>
      </c>
      <c r="Q33" s="12">
        <f>IF($A33="","",IFERROR(IF($H33=0,0,$P33/$H33),0))</f>
        <v/>
      </c>
      <c r="R33" s="11" t="n"/>
      <c r="S33" s="12">
        <f>IF(OR($A33="",$R33=""),"",IFERROR($P33-$R33,0))</f>
        <v/>
      </c>
      <c r="T33" s="13">
        <f>IF(OR($A33="",$R33="",$R33=0),"",IFERROR($S33/$R33,0))</f>
        <v/>
      </c>
      <c r="U33" s="14" t="n"/>
      <c r="V33" s="15" t="n"/>
    </row>
    <row r="34">
      <c r="A34" s="8" t="n"/>
      <c r="B34" s="8" t="n"/>
      <c r="C34" s="8" t="n"/>
      <c r="D34" s="8" t="n"/>
      <c r="E34" s="8" t="n"/>
      <c r="F34" s="9" t="n"/>
      <c r="G34" s="9" t="n"/>
      <c r="H34" s="10" t="n"/>
      <c r="I34" s="11" t="n"/>
      <c r="J34" s="11" t="n"/>
      <c r="K34" s="11" t="n"/>
      <c r="L34" s="11" t="n"/>
      <c r="M34" s="16">
        <f>IF($A34="","",SUM($I34:$L34))</f>
        <v/>
      </c>
      <c r="N34" s="17">
        <f>IF($A34="","",IFERROR(VLOOKUP($D34,'Instructions'!$F$5:$G$13,2,FALSE),0))</f>
        <v/>
      </c>
      <c r="O34" s="16">
        <f>IF($A34="","",IFERROR($M34*$N34,0))</f>
        <v/>
      </c>
      <c r="P34" s="16">
        <f>IF($A34="","",SUM($M34,$O34))</f>
        <v/>
      </c>
      <c r="Q34" s="16">
        <f>IF($A34="","",IFERROR(IF($H34=0,0,$P34/$H34),0))</f>
        <v/>
      </c>
      <c r="R34" s="11" t="n"/>
      <c r="S34" s="16">
        <f>IF(OR($A34="",$R34=""),"",IFERROR($P34-$R34,0))</f>
        <v/>
      </c>
      <c r="T34" s="17">
        <f>IF(OR($A34="",$R34="",$R34=0),"",IFERROR($S34/$R34,0))</f>
        <v/>
      </c>
      <c r="U34" s="14" t="n"/>
      <c r="V34" s="15" t="n"/>
    </row>
    <row r="35">
      <c r="A35" s="8" t="n"/>
      <c r="B35" s="8" t="n"/>
      <c r="C35" s="8" t="n"/>
      <c r="D35" s="8" t="n"/>
      <c r="E35" s="8" t="n"/>
      <c r="F35" s="9" t="n"/>
      <c r="G35" s="9" t="n"/>
      <c r="H35" s="10" t="n"/>
      <c r="I35" s="11" t="n"/>
      <c r="J35" s="11" t="n"/>
      <c r="K35" s="11" t="n"/>
      <c r="L35" s="11" t="n"/>
      <c r="M35" s="12">
        <f>IF($A35="","",SUM($I35:$L35))</f>
        <v/>
      </c>
      <c r="N35" s="13">
        <f>IF($A35="","",IFERROR(VLOOKUP($D35,'Instructions'!$F$5:$G$13,2,FALSE),0))</f>
        <v/>
      </c>
      <c r="O35" s="12">
        <f>IF($A35="","",IFERROR($M35*$N35,0))</f>
        <v/>
      </c>
      <c r="P35" s="12">
        <f>IF($A35="","",SUM($M35,$O35))</f>
        <v/>
      </c>
      <c r="Q35" s="12">
        <f>IF($A35="","",IFERROR(IF($H35=0,0,$P35/$H35),0))</f>
        <v/>
      </c>
      <c r="R35" s="11" t="n"/>
      <c r="S35" s="12">
        <f>IF(OR($A35="",$R35=""),"",IFERROR($P35-$R35,0))</f>
        <v/>
      </c>
      <c r="T35" s="13">
        <f>IF(OR($A35="",$R35="",$R35=0),"",IFERROR($S35/$R35,0))</f>
        <v/>
      </c>
      <c r="U35" s="14" t="n"/>
      <c r="V35" s="15" t="n"/>
    </row>
    <row r="36">
      <c r="A36" s="8" t="n"/>
      <c r="B36" s="8" t="n"/>
      <c r="C36" s="8" t="n"/>
      <c r="D36" s="8" t="n"/>
      <c r="E36" s="8" t="n"/>
      <c r="F36" s="9" t="n"/>
      <c r="G36" s="9" t="n"/>
      <c r="H36" s="10" t="n"/>
      <c r="I36" s="11" t="n"/>
      <c r="J36" s="11" t="n"/>
      <c r="K36" s="11" t="n"/>
      <c r="L36" s="11" t="n"/>
      <c r="M36" s="16">
        <f>IF($A36="","",SUM($I36:$L36))</f>
        <v/>
      </c>
      <c r="N36" s="17">
        <f>IF($A36="","",IFERROR(VLOOKUP($D36,'Instructions'!$F$5:$G$13,2,FALSE),0))</f>
        <v/>
      </c>
      <c r="O36" s="16">
        <f>IF($A36="","",IFERROR($M36*$N36,0))</f>
        <v/>
      </c>
      <c r="P36" s="16">
        <f>IF($A36="","",SUM($M36,$O36))</f>
        <v/>
      </c>
      <c r="Q36" s="16">
        <f>IF($A36="","",IFERROR(IF($H36=0,0,$P36/$H36),0))</f>
        <v/>
      </c>
      <c r="R36" s="11" t="n"/>
      <c r="S36" s="16">
        <f>IF(OR($A36="",$R36=""),"",IFERROR($P36-$R36,0))</f>
        <v/>
      </c>
      <c r="T36" s="17">
        <f>IF(OR($A36="",$R36="",$R36=0),"",IFERROR($S36/$R36,0))</f>
        <v/>
      </c>
      <c r="U36" s="14" t="n"/>
      <c r="V36" s="15" t="n"/>
    </row>
    <row r="37">
      <c r="A37" s="8" t="n"/>
      <c r="B37" s="8" t="n"/>
      <c r="C37" s="8" t="n"/>
      <c r="D37" s="8" t="n"/>
      <c r="E37" s="8" t="n"/>
      <c r="F37" s="9" t="n"/>
      <c r="G37" s="9" t="n"/>
      <c r="H37" s="10" t="n"/>
      <c r="I37" s="11" t="n"/>
      <c r="J37" s="11" t="n"/>
      <c r="K37" s="11" t="n"/>
      <c r="L37" s="11" t="n"/>
      <c r="M37" s="12">
        <f>IF($A37="","",SUM($I37:$L37))</f>
        <v/>
      </c>
      <c r="N37" s="13">
        <f>IF($A37="","",IFERROR(VLOOKUP($D37,'Instructions'!$F$5:$G$13,2,FALSE),0))</f>
        <v/>
      </c>
      <c r="O37" s="12">
        <f>IF($A37="","",IFERROR($M37*$N37,0))</f>
        <v/>
      </c>
      <c r="P37" s="12">
        <f>IF($A37="","",SUM($M37,$O37))</f>
        <v/>
      </c>
      <c r="Q37" s="12">
        <f>IF($A37="","",IFERROR(IF($H37=0,0,$P37/$H37),0))</f>
        <v/>
      </c>
      <c r="R37" s="11" t="n"/>
      <c r="S37" s="12">
        <f>IF(OR($A37="",$R37=""),"",IFERROR($P37-$R37,0))</f>
        <v/>
      </c>
      <c r="T37" s="13">
        <f>IF(OR($A37="",$R37="",$R37=0),"",IFERROR($S37/$R37,0))</f>
        <v/>
      </c>
      <c r="U37" s="14" t="n"/>
      <c r="V37" s="15" t="n"/>
    </row>
    <row r="38">
      <c r="A38" s="8" t="n"/>
      <c r="B38" s="8" t="n"/>
      <c r="C38" s="8" t="n"/>
      <c r="D38" s="8" t="n"/>
      <c r="E38" s="8" t="n"/>
      <c r="F38" s="9" t="n"/>
      <c r="G38" s="9" t="n"/>
      <c r="H38" s="10" t="n"/>
      <c r="I38" s="11" t="n"/>
      <c r="J38" s="11" t="n"/>
      <c r="K38" s="11" t="n"/>
      <c r="L38" s="11" t="n"/>
      <c r="M38" s="16">
        <f>IF($A38="","",SUM($I38:$L38))</f>
        <v/>
      </c>
      <c r="N38" s="17">
        <f>IF($A38="","",IFERROR(VLOOKUP($D38,'Instructions'!$F$5:$G$13,2,FALSE),0))</f>
        <v/>
      </c>
      <c r="O38" s="16">
        <f>IF($A38="","",IFERROR($M38*$N38,0))</f>
        <v/>
      </c>
      <c r="P38" s="16">
        <f>IF($A38="","",SUM($M38,$O38))</f>
        <v/>
      </c>
      <c r="Q38" s="16">
        <f>IF($A38="","",IFERROR(IF($H38=0,0,$P38/$H38),0))</f>
        <v/>
      </c>
      <c r="R38" s="11" t="n"/>
      <c r="S38" s="16">
        <f>IF(OR($A38="",$R38=""),"",IFERROR($P38-$R38,0))</f>
        <v/>
      </c>
      <c r="T38" s="17">
        <f>IF(OR($A38="",$R38="",$R38=0),"",IFERROR($S38/$R38,0))</f>
        <v/>
      </c>
      <c r="U38" s="14" t="n"/>
      <c r="V38" s="15" t="n"/>
    </row>
    <row r="39">
      <c r="A39" s="8" t="n"/>
      <c r="B39" s="8" t="n"/>
      <c r="C39" s="8" t="n"/>
      <c r="D39" s="8" t="n"/>
      <c r="E39" s="8" t="n"/>
      <c r="F39" s="9" t="n"/>
      <c r="G39" s="9" t="n"/>
      <c r="H39" s="10" t="n"/>
      <c r="I39" s="11" t="n"/>
      <c r="J39" s="11" t="n"/>
      <c r="K39" s="11" t="n"/>
      <c r="L39" s="11" t="n"/>
      <c r="M39" s="12">
        <f>IF($A39="","",SUM($I39:$L39))</f>
        <v/>
      </c>
      <c r="N39" s="13">
        <f>IF($A39="","",IFERROR(VLOOKUP($D39,'Instructions'!$F$5:$G$13,2,FALSE),0))</f>
        <v/>
      </c>
      <c r="O39" s="12">
        <f>IF($A39="","",IFERROR($M39*$N39,0))</f>
        <v/>
      </c>
      <c r="P39" s="12">
        <f>IF($A39="","",SUM($M39,$O39))</f>
        <v/>
      </c>
      <c r="Q39" s="12">
        <f>IF($A39="","",IFERROR(IF($H39=0,0,$P39/$H39),0))</f>
        <v/>
      </c>
      <c r="R39" s="11" t="n"/>
      <c r="S39" s="12">
        <f>IF(OR($A39="",$R39=""),"",IFERROR($P39-$R39,0))</f>
        <v/>
      </c>
      <c r="T39" s="13">
        <f>IF(OR($A39="",$R39="",$R39=0),"",IFERROR($S39/$R39,0))</f>
        <v/>
      </c>
      <c r="U39" s="14" t="n"/>
      <c r="V39" s="15" t="n"/>
    </row>
    <row r="40">
      <c r="A40" s="8" t="n"/>
      <c r="B40" s="8" t="n"/>
      <c r="C40" s="8" t="n"/>
      <c r="D40" s="8" t="n"/>
      <c r="E40" s="8" t="n"/>
      <c r="F40" s="9" t="n"/>
      <c r="G40" s="9" t="n"/>
      <c r="H40" s="10" t="n"/>
      <c r="I40" s="11" t="n"/>
      <c r="J40" s="11" t="n"/>
      <c r="K40" s="11" t="n"/>
      <c r="L40" s="11" t="n"/>
      <c r="M40" s="16">
        <f>IF($A40="","",SUM($I40:$L40))</f>
        <v/>
      </c>
      <c r="N40" s="17">
        <f>IF($A40="","",IFERROR(VLOOKUP($D40,'Instructions'!$F$5:$G$13,2,FALSE),0))</f>
        <v/>
      </c>
      <c r="O40" s="16">
        <f>IF($A40="","",IFERROR($M40*$N40,0))</f>
        <v/>
      </c>
      <c r="P40" s="16">
        <f>IF($A40="","",SUM($M40,$O40))</f>
        <v/>
      </c>
      <c r="Q40" s="16">
        <f>IF($A40="","",IFERROR(IF($H40=0,0,$P40/$H40),0))</f>
        <v/>
      </c>
      <c r="R40" s="11" t="n"/>
      <c r="S40" s="16">
        <f>IF(OR($A40="",$R40=""),"",IFERROR($P40-$R40,0))</f>
        <v/>
      </c>
      <c r="T40" s="17">
        <f>IF(OR($A40="",$R40="",$R40=0),"",IFERROR($S40/$R40,0))</f>
        <v/>
      </c>
      <c r="U40" s="14" t="n"/>
      <c r="V40" s="15" t="n"/>
    </row>
    <row r="41">
      <c r="A41" s="8" t="n"/>
      <c r="B41" s="8" t="n"/>
      <c r="C41" s="8" t="n"/>
      <c r="D41" s="8" t="n"/>
      <c r="E41" s="8" t="n"/>
      <c r="F41" s="9" t="n"/>
      <c r="G41" s="9" t="n"/>
      <c r="H41" s="10" t="n"/>
      <c r="I41" s="11" t="n"/>
      <c r="J41" s="11" t="n"/>
      <c r="K41" s="11" t="n"/>
      <c r="L41" s="11" t="n"/>
      <c r="M41" s="12">
        <f>IF($A41="","",SUM($I41:$L41))</f>
        <v/>
      </c>
      <c r="N41" s="13">
        <f>IF($A41="","",IFERROR(VLOOKUP($D41,'Instructions'!$F$5:$G$13,2,FALSE),0))</f>
        <v/>
      </c>
      <c r="O41" s="12">
        <f>IF($A41="","",IFERROR($M41*$N41,0))</f>
        <v/>
      </c>
      <c r="P41" s="12">
        <f>IF($A41="","",SUM($M41,$O41))</f>
        <v/>
      </c>
      <c r="Q41" s="12">
        <f>IF($A41="","",IFERROR(IF($H41=0,0,$P41/$H41),0))</f>
        <v/>
      </c>
      <c r="R41" s="11" t="n"/>
      <c r="S41" s="12">
        <f>IF(OR($A41="",$R41=""),"",IFERROR($P41-$R41,0))</f>
        <v/>
      </c>
      <c r="T41" s="13">
        <f>IF(OR($A41="",$R41="",$R41=0),"",IFERROR($S41/$R41,0))</f>
        <v/>
      </c>
      <c r="U41" s="14" t="n"/>
      <c r="V41" s="15" t="n"/>
    </row>
    <row r="42">
      <c r="A42" s="8" t="n"/>
      <c r="B42" s="8" t="n"/>
      <c r="C42" s="8" t="n"/>
      <c r="D42" s="8" t="n"/>
      <c r="E42" s="8" t="n"/>
      <c r="F42" s="9" t="n"/>
      <c r="G42" s="9" t="n"/>
      <c r="H42" s="10" t="n"/>
      <c r="I42" s="11" t="n"/>
      <c r="J42" s="11" t="n"/>
      <c r="K42" s="11" t="n"/>
      <c r="L42" s="11" t="n"/>
      <c r="M42" s="16">
        <f>IF($A42="","",SUM($I42:$L42))</f>
        <v/>
      </c>
      <c r="N42" s="17">
        <f>IF($A42="","",IFERROR(VLOOKUP($D42,'Instructions'!$F$5:$G$13,2,FALSE),0))</f>
        <v/>
      </c>
      <c r="O42" s="16">
        <f>IF($A42="","",IFERROR($M42*$N42,0))</f>
        <v/>
      </c>
      <c r="P42" s="16">
        <f>IF($A42="","",SUM($M42,$O42))</f>
        <v/>
      </c>
      <c r="Q42" s="16">
        <f>IF($A42="","",IFERROR(IF($H42=0,0,$P42/$H42),0))</f>
        <v/>
      </c>
      <c r="R42" s="11" t="n"/>
      <c r="S42" s="16">
        <f>IF(OR($A42="",$R42=""),"",IFERROR($P42-$R42,0))</f>
        <v/>
      </c>
      <c r="T42" s="17">
        <f>IF(OR($A42="",$R42="",$R42=0),"",IFERROR($S42/$R42,0))</f>
        <v/>
      </c>
      <c r="U42" s="14" t="n"/>
      <c r="V42" s="15" t="n"/>
    </row>
    <row r="43">
      <c r="A43" s="8" t="n"/>
      <c r="B43" s="8" t="n"/>
      <c r="C43" s="8" t="n"/>
      <c r="D43" s="8" t="n"/>
      <c r="E43" s="8" t="n"/>
      <c r="F43" s="9" t="n"/>
      <c r="G43" s="9" t="n"/>
      <c r="H43" s="10" t="n"/>
      <c r="I43" s="11" t="n"/>
      <c r="J43" s="11" t="n"/>
      <c r="K43" s="11" t="n"/>
      <c r="L43" s="11" t="n"/>
      <c r="M43" s="12">
        <f>IF($A43="","",SUM($I43:$L43))</f>
        <v/>
      </c>
      <c r="N43" s="13">
        <f>IF($A43="","",IFERROR(VLOOKUP($D43,'Instructions'!$F$5:$G$13,2,FALSE),0))</f>
        <v/>
      </c>
      <c r="O43" s="12">
        <f>IF($A43="","",IFERROR($M43*$N43,0))</f>
        <v/>
      </c>
      <c r="P43" s="12">
        <f>IF($A43="","",SUM($M43,$O43))</f>
        <v/>
      </c>
      <c r="Q43" s="12">
        <f>IF($A43="","",IFERROR(IF($H43=0,0,$P43/$H43),0))</f>
        <v/>
      </c>
      <c r="R43" s="11" t="n"/>
      <c r="S43" s="12">
        <f>IF(OR($A43="",$R43=""),"",IFERROR($P43-$R43,0))</f>
        <v/>
      </c>
      <c r="T43" s="13">
        <f>IF(OR($A43="",$R43="",$R43=0),"",IFERROR($S43/$R43,0))</f>
        <v/>
      </c>
      <c r="U43" s="14" t="n"/>
      <c r="V43" s="15" t="n"/>
    </row>
    <row r="44">
      <c r="A44" s="8" t="n"/>
      <c r="B44" s="8" t="n"/>
      <c r="C44" s="8" t="n"/>
      <c r="D44" s="8" t="n"/>
      <c r="E44" s="8" t="n"/>
      <c r="F44" s="9" t="n"/>
      <c r="G44" s="9" t="n"/>
      <c r="H44" s="10" t="n"/>
      <c r="I44" s="11" t="n"/>
      <c r="J44" s="11" t="n"/>
      <c r="K44" s="11" t="n"/>
      <c r="L44" s="11" t="n"/>
      <c r="M44" s="16">
        <f>IF($A44="","",SUM($I44:$L44))</f>
        <v/>
      </c>
      <c r="N44" s="17">
        <f>IF($A44="","",IFERROR(VLOOKUP($D44,'Instructions'!$F$5:$G$13,2,FALSE),0))</f>
        <v/>
      </c>
      <c r="O44" s="16">
        <f>IF($A44="","",IFERROR($M44*$N44,0))</f>
        <v/>
      </c>
      <c r="P44" s="16">
        <f>IF($A44="","",SUM($M44,$O44))</f>
        <v/>
      </c>
      <c r="Q44" s="16">
        <f>IF($A44="","",IFERROR(IF($H44=0,0,$P44/$H44),0))</f>
        <v/>
      </c>
      <c r="R44" s="11" t="n"/>
      <c r="S44" s="16">
        <f>IF(OR($A44="",$R44=""),"",IFERROR($P44-$R44,0))</f>
        <v/>
      </c>
      <c r="T44" s="17">
        <f>IF(OR($A44="",$R44="",$R44=0),"",IFERROR($S44/$R44,0))</f>
        <v/>
      </c>
      <c r="U44" s="14" t="n"/>
      <c r="V44" s="15" t="n"/>
    </row>
    <row r="45">
      <c r="A45" s="8" t="n"/>
      <c r="B45" s="8" t="n"/>
      <c r="C45" s="8" t="n"/>
      <c r="D45" s="8" t="n"/>
      <c r="E45" s="8" t="n"/>
      <c r="F45" s="9" t="n"/>
      <c r="G45" s="9" t="n"/>
      <c r="H45" s="10" t="n"/>
      <c r="I45" s="11" t="n"/>
      <c r="J45" s="11" t="n"/>
      <c r="K45" s="11" t="n"/>
      <c r="L45" s="11" t="n"/>
      <c r="M45" s="12">
        <f>IF($A45="","",SUM($I45:$L45))</f>
        <v/>
      </c>
      <c r="N45" s="13">
        <f>IF($A45="","",IFERROR(VLOOKUP($D45,'Instructions'!$F$5:$G$13,2,FALSE),0))</f>
        <v/>
      </c>
      <c r="O45" s="12">
        <f>IF($A45="","",IFERROR($M45*$N45,0))</f>
        <v/>
      </c>
      <c r="P45" s="12">
        <f>IF($A45="","",SUM($M45,$O45))</f>
        <v/>
      </c>
      <c r="Q45" s="12">
        <f>IF($A45="","",IFERROR(IF($H45=0,0,$P45/$H45),0))</f>
        <v/>
      </c>
      <c r="R45" s="11" t="n"/>
      <c r="S45" s="12">
        <f>IF(OR($A45="",$R45=""),"",IFERROR($P45-$R45,0))</f>
        <v/>
      </c>
      <c r="T45" s="13">
        <f>IF(OR($A45="",$R45="",$R45=0),"",IFERROR($S45/$R45,0))</f>
        <v/>
      </c>
      <c r="U45" s="14" t="n"/>
      <c r="V45" s="15" t="n"/>
    </row>
    <row r="46">
      <c r="A46" s="8" t="n"/>
      <c r="B46" s="8" t="n"/>
      <c r="C46" s="8" t="n"/>
      <c r="D46" s="8" t="n"/>
      <c r="E46" s="8" t="n"/>
      <c r="F46" s="9" t="n"/>
      <c r="G46" s="9" t="n"/>
      <c r="H46" s="10" t="n"/>
      <c r="I46" s="11" t="n"/>
      <c r="J46" s="11" t="n"/>
      <c r="K46" s="11" t="n"/>
      <c r="L46" s="11" t="n"/>
      <c r="M46" s="16">
        <f>IF($A46="","",SUM($I46:$L46))</f>
        <v/>
      </c>
      <c r="N46" s="17">
        <f>IF($A46="","",IFERROR(VLOOKUP($D46,'Instructions'!$F$5:$G$13,2,FALSE),0))</f>
        <v/>
      </c>
      <c r="O46" s="16">
        <f>IF($A46="","",IFERROR($M46*$N46,0))</f>
        <v/>
      </c>
      <c r="P46" s="16">
        <f>IF($A46="","",SUM($M46,$O46))</f>
        <v/>
      </c>
      <c r="Q46" s="16">
        <f>IF($A46="","",IFERROR(IF($H46=0,0,$P46/$H46),0))</f>
        <v/>
      </c>
      <c r="R46" s="11" t="n"/>
      <c r="S46" s="16">
        <f>IF(OR($A46="",$R46=""),"",IFERROR($P46-$R46,0))</f>
        <v/>
      </c>
      <c r="T46" s="17">
        <f>IF(OR($A46="",$R46="",$R46=0),"",IFERROR($S46/$R46,0))</f>
        <v/>
      </c>
      <c r="U46" s="14" t="n"/>
      <c r="V46" s="15" t="n"/>
    </row>
    <row r="47">
      <c r="A47" s="8" t="n"/>
      <c r="B47" s="8" t="n"/>
      <c r="C47" s="8" t="n"/>
      <c r="D47" s="8" t="n"/>
      <c r="E47" s="8" t="n"/>
      <c r="F47" s="9" t="n"/>
      <c r="G47" s="9" t="n"/>
      <c r="H47" s="10" t="n"/>
      <c r="I47" s="11" t="n"/>
      <c r="J47" s="11" t="n"/>
      <c r="K47" s="11" t="n"/>
      <c r="L47" s="11" t="n"/>
      <c r="M47" s="12">
        <f>IF($A47="","",SUM($I47:$L47))</f>
        <v/>
      </c>
      <c r="N47" s="13">
        <f>IF($A47="","",IFERROR(VLOOKUP($D47,'Instructions'!$F$5:$G$13,2,FALSE),0))</f>
        <v/>
      </c>
      <c r="O47" s="12">
        <f>IF($A47="","",IFERROR($M47*$N47,0))</f>
        <v/>
      </c>
      <c r="P47" s="12">
        <f>IF($A47="","",SUM($M47,$O47))</f>
        <v/>
      </c>
      <c r="Q47" s="12">
        <f>IF($A47="","",IFERROR(IF($H47=0,0,$P47/$H47),0))</f>
        <v/>
      </c>
      <c r="R47" s="11" t="n"/>
      <c r="S47" s="12">
        <f>IF(OR($A47="",$R47=""),"",IFERROR($P47-$R47,0))</f>
        <v/>
      </c>
      <c r="T47" s="13">
        <f>IF(OR($A47="",$R47="",$R47=0),"",IFERROR($S47/$R47,0))</f>
        <v/>
      </c>
      <c r="U47" s="14" t="n"/>
      <c r="V47" s="15" t="n"/>
    </row>
    <row r="48">
      <c r="A48" s="8" t="n"/>
      <c r="B48" s="8" t="n"/>
      <c r="C48" s="8" t="n"/>
      <c r="D48" s="8" t="n"/>
      <c r="E48" s="8" t="n"/>
      <c r="F48" s="9" t="n"/>
      <c r="G48" s="9" t="n"/>
      <c r="H48" s="10" t="n"/>
      <c r="I48" s="11" t="n"/>
      <c r="J48" s="11" t="n"/>
      <c r="K48" s="11" t="n"/>
      <c r="L48" s="11" t="n"/>
      <c r="M48" s="16">
        <f>IF($A48="","",SUM($I48:$L48))</f>
        <v/>
      </c>
      <c r="N48" s="17">
        <f>IF($A48="","",IFERROR(VLOOKUP($D48,'Instructions'!$F$5:$G$13,2,FALSE),0))</f>
        <v/>
      </c>
      <c r="O48" s="16">
        <f>IF($A48="","",IFERROR($M48*$N48,0))</f>
        <v/>
      </c>
      <c r="P48" s="16">
        <f>IF($A48="","",SUM($M48,$O48))</f>
        <v/>
      </c>
      <c r="Q48" s="16">
        <f>IF($A48="","",IFERROR(IF($H48=0,0,$P48/$H48),0))</f>
        <v/>
      </c>
      <c r="R48" s="11" t="n"/>
      <c r="S48" s="16">
        <f>IF(OR($A48="",$R48=""),"",IFERROR($P48-$R48,0))</f>
        <v/>
      </c>
      <c r="T48" s="17">
        <f>IF(OR($A48="",$R48="",$R48=0),"",IFERROR($S48/$R48,0))</f>
        <v/>
      </c>
      <c r="U48" s="14" t="n"/>
      <c r="V48" s="15" t="n"/>
    </row>
    <row r="49">
      <c r="A49" s="8" t="n"/>
      <c r="B49" s="8" t="n"/>
      <c r="C49" s="8" t="n"/>
      <c r="D49" s="8" t="n"/>
      <c r="E49" s="8" t="n"/>
      <c r="F49" s="9" t="n"/>
      <c r="G49" s="9" t="n"/>
      <c r="H49" s="10" t="n"/>
      <c r="I49" s="11" t="n"/>
      <c r="J49" s="11" t="n"/>
      <c r="K49" s="11" t="n"/>
      <c r="L49" s="11" t="n"/>
      <c r="M49" s="12">
        <f>IF($A49="","",SUM($I49:$L49))</f>
        <v/>
      </c>
      <c r="N49" s="13">
        <f>IF($A49="","",IFERROR(VLOOKUP($D49,'Instructions'!$F$5:$G$13,2,FALSE),0))</f>
        <v/>
      </c>
      <c r="O49" s="12">
        <f>IF($A49="","",IFERROR($M49*$N49,0))</f>
        <v/>
      </c>
      <c r="P49" s="12">
        <f>IF($A49="","",SUM($M49,$O49))</f>
        <v/>
      </c>
      <c r="Q49" s="12">
        <f>IF($A49="","",IFERROR(IF($H49=0,0,$P49/$H49),0))</f>
        <v/>
      </c>
      <c r="R49" s="11" t="n"/>
      <c r="S49" s="12">
        <f>IF(OR($A49="",$R49=""),"",IFERROR($P49-$R49,0))</f>
        <v/>
      </c>
      <c r="T49" s="13">
        <f>IF(OR($A49="",$R49="",$R49=0),"",IFERROR($S49/$R49,0))</f>
        <v/>
      </c>
      <c r="U49" s="14" t="n"/>
      <c r="V49" s="15" t="n"/>
    </row>
    <row r="50">
      <c r="A50" s="8" t="n"/>
      <c r="B50" s="8" t="n"/>
      <c r="C50" s="8" t="n"/>
      <c r="D50" s="8" t="n"/>
      <c r="E50" s="8" t="n"/>
      <c r="F50" s="9" t="n"/>
      <c r="G50" s="9" t="n"/>
      <c r="H50" s="10" t="n"/>
      <c r="I50" s="11" t="n"/>
      <c r="J50" s="11" t="n"/>
      <c r="K50" s="11" t="n"/>
      <c r="L50" s="11" t="n"/>
      <c r="M50" s="16">
        <f>IF($A50="","",SUM($I50:$L50))</f>
        <v/>
      </c>
      <c r="N50" s="17">
        <f>IF($A50="","",IFERROR(VLOOKUP($D50,'Instructions'!$F$5:$G$13,2,FALSE),0))</f>
        <v/>
      </c>
      <c r="O50" s="16">
        <f>IF($A50="","",IFERROR($M50*$N50,0))</f>
        <v/>
      </c>
      <c r="P50" s="16">
        <f>IF($A50="","",SUM($M50,$O50))</f>
        <v/>
      </c>
      <c r="Q50" s="16">
        <f>IF($A50="","",IFERROR(IF($H50=0,0,$P50/$H50),0))</f>
        <v/>
      </c>
      <c r="R50" s="11" t="n"/>
      <c r="S50" s="16">
        <f>IF(OR($A50="",$R50=""),"",IFERROR($P50-$R50,0))</f>
        <v/>
      </c>
      <c r="T50" s="17">
        <f>IF(OR($A50="",$R50="",$R50=0),"",IFERROR($S50/$R50,0))</f>
        <v/>
      </c>
      <c r="U50" s="14" t="n"/>
      <c r="V50" s="15" t="n"/>
    </row>
    <row r="51">
      <c r="A51" s="8" t="n"/>
      <c r="B51" s="8" t="n"/>
      <c r="C51" s="8" t="n"/>
      <c r="D51" s="8" t="n"/>
      <c r="E51" s="8" t="n"/>
      <c r="F51" s="9" t="n"/>
      <c r="G51" s="9" t="n"/>
      <c r="H51" s="10" t="n"/>
      <c r="I51" s="11" t="n"/>
      <c r="J51" s="11" t="n"/>
      <c r="K51" s="11" t="n"/>
      <c r="L51" s="11" t="n"/>
      <c r="M51" s="12">
        <f>IF($A51="","",SUM($I51:$L51))</f>
        <v/>
      </c>
      <c r="N51" s="13">
        <f>IF($A51="","",IFERROR(VLOOKUP($D51,'Instructions'!$F$5:$G$13,2,FALSE),0))</f>
        <v/>
      </c>
      <c r="O51" s="12">
        <f>IF($A51="","",IFERROR($M51*$N51,0))</f>
        <v/>
      </c>
      <c r="P51" s="12">
        <f>IF($A51="","",SUM($M51,$O51))</f>
        <v/>
      </c>
      <c r="Q51" s="12">
        <f>IF($A51="","",IFERROR(IF($H51=0,0,$P51/$H51),0))</f>
        <v/>
      </c>
      <c r="R51" s="11" t="n"/>
      <c r="S51" s="12">
        <f>IF(OR($A51="",$R51=""),"",IFERROR($P51-$R51,0))</f>
        <v/>
      </c>
      <c r="T51" s="13">
        <f>IF(OR($A51="",$R51="",$R51=0),"",IFERROR($S51/$R51,0))</f>
        <v/>
      </c>
      <c r="U51" s="14" t="n"/>
      <c r="V51" s="15" t="n"/>
    </row>
    <row r="52">
      <c r="A52" s="8" t="n"/>
      <c r="B52" s="8" t="n"/>
      <c r="C52" s="8" t="n"/>
      <c r="D52" s="8" t="n"/>
      <c r="E52" s="8" t="n"/>
      <c r="F52" s="9" t="n"/>
      <c r="G52" s="9" t="n"/>
      <c r="H52" s="10" t="n"/>
      <c r="I52" s="11" t="n"/>
      <c r="J52" s="11" t="n"/>
      <c r="K52" s="11" t="n"/>
      <c r="L52" s="11" t="n"/>
      <c r="M52" s="16">
        <f>IF($A52="","",SUM($I52:$L52))</f>
        <v/>
      </c>
      <c r="N52" s="17">
        <f>IF($A52="","",IFERROR(VLOOKUP($D52,'Instructions'!$F$5:$G$13,2,FALSE),0))</f>
        <v/>
      </c>
      <c r="O52" s="16">
        <f>IF($A52="","",IFERROR($M52*$N52,0))</f>
        <v/>
      </c>
      <c r="P52" s="16">
        <f>IF($A52="","",SUM($M52,$O52))</f>
        <v/>
      </c>
      <c r="Q52" s="16">
        <f>IF($A52="","",IFERROR(IF($H52=0,0,$P52/$H52),0))</f>
        <v/>
      </c>
      <c r="R52" s="11" t="n"/>
      <c r="S52" s="16">
        <f>IF(OR($A52="",$R52=""),"",IFERROR($P52-$R52,0))</f>
        <v/>
      </c>
      <c r="T52" s="17">
        <f>IF(OR($A52="",$R52="",$R52=0),"",IFERROR($S52/$R52,0))</f>
        <v/>
      </c>
      <c r="U52" s="14" t="n"/>
      <c r="V52" s="15" t="n"/>
    </row>
    <row r="53">
      <c r="A53" s="8" t="n"/>
      <c r="B53" s="8" t="n"/>
      <c r="C53" s="8" t="n"/>
      <c r="D53" s="8" t="n"/>
      <c r="E53" s="8" t="n"/>
      <c r="F53" s="9" t="n"/>
      <c r="G53" s="9" t="n"/>
      <c r="H53" s="10" t="n"/>
      <c r="I53" s="11" t="n"/>
      <c r="J53" s="11" t="n"/>
      <c r="K53" s="11" t="n"/>
      <c r="L53" s="11" t="n"/>
      <c r="M53" s="12">
        <f>IF($A53="","",SUM($I53:$L53))</f>
        <v/>
      </c>
      <c r="N53" s="13">
        <f>IF($A53="","",IFERROR(VLOOKUP($D53,'Instructions'!$F$5:$G$13,2,FALSE),0))</f>
        <v/>
      </c>
      <c r="O53" s="12">
        <f>IF($A53="","",IFERROR($M53*$N53,0))</f>
        <v/>
      </c>
      <c r="P53" s="12">
        <f>IF($A53="","",SUM($M53,$O53))</f>
        <v/>
      </c>
      <c r="Q53" s="12">
        <f>IF($A53="","",IFERROR(IF($H53=0,0,$P53/$H53),0))</f>
        <v/>
      </c>
      <c r="R53" s="11" t="n"/>
      <c r="S53" s="12">
        <f>IF(OR($A53="",$R53=""),"",IFERROR($P53-$R53,0))</f>
        <v/>
      </c>
      <c r="T53" s="13">
        <f>IF(OR($A53="",$R53="",$R53=0),"",IFERROR($S53/$R53,0))</f>
        <v/>
      </c>
      <c r="U53" s="14" t="n"/>
      <c r="V53" s="15" t="n"/>
    </row>
    <row r="54">
      <c r="A54" s="8" t="n"/>
      <c r="B54" s="8" t="n"/>
      <c r="C54" s="8" t="n"/>
      <c r="D54" s="8" t="n"/>
      <c r="E54" s="8" t="n"/>
      <c r="F54" s="9" t="n"/>
      <c r="G54" s="9" t="n"/>
      <c r="H54" s="10" t="n"/>
      <c r="I54" s="11" t="n"/>
      <c r="J54" s="11" t="n"/>
      <c r="K54" s="11" t="n"/>
      <c r="L54" s="11" t="n"/>
      <c r="M54" s="16">
        <f>IF($A54="","",SUM($I54:$L54))</f>
        <v/>
      </c>
      <c r="N54" s="17">
        <f>IF($A54="","",IFERROR(VLOOKUP($D54,'Instructions'!$F$5:$G$13,2,FALSE),0))</f>
        <v/>
      </c>
      <c r="O54" s="16">
        <f>IF($A54="","",IFERROR($M54*$N54,0))</f>
        <v/>
      </c>
      <c r="P54" s="16">
        <f>IF($A54="","",SUM($M54,$O54))</f>
        <v/>
      </c>
      <c r="Q54" s="16">
        <f>IF($A54="","",IFERROR(IF($H54=0,0,$P54/$H54),0))</f>
        <v/>
      </c>
      <c r="R54" s="11" t="n"/>
      <c r="S54" s="16">
        <f>IF(OR($A54="",$R54=""),"",IFERROR($P54-$R54,0))</f>
        <v/>
      </c>
      <c r="T54" s="17">
        <f>IF(OR($A54="",$R54="",$R54=0),"",IFERROR($S54/$R54,0))</f>
        <v/>
      </c>
      <c r="U54" s="14" t="n"/>
      <c r="V54" s="15" t="n"/>
    </row>
    <row r="55">
      <c r="A55" s="8" t="n"/>
      <c r="B55" s="8" t="n"/>
      <c r="C55" s="8" t="n"/>
      <c r="D55" s="8" t="n"/>
      <c r="E55" s="8" t="n"/>
      <c r="F55" s="9" t="n"/>
      <c r="G55" s="9" t="n"/>
      <c r="H55" s="10" t="n"/>
      <c r="I55" s="11" t="n"/>
      <c r="J55" s="11" t="n"/>
      <c r="K55" s="11" t="n"/>
      <c r="L55" s="11" t="n"/>
      <c r="M55" s="12">
        <f>IF($A55="","",SUM($I55:$L55))</f>
        <v/>
      </c>
      <c r="N55" s="13">
        <f>IF($A55="","",IFERROR(VLOOKUP($D55,'Instructions'!$F$5:$G$13,2,FALSE),0))</f>
        <v/>
      </c>
      <c r="O55" s="12">
        <f>IF($A55="","",IFERROR($M55*$N55,0))</f>
        <v/>
      </c>
      <c r="P55" s="12">
        <f>IF($A55="","",SUM($M55,$O55))</f>
        <v/>
      </c>
      <c r="Q55" s="12">
        <f>IF($A55="","",IFERROR(IF($H55=0,0,$P55/$H55),0))</f>
        <v/>
      </c>
      <c r="R55" s="11" t="n"/>
      <c r="S55" s="12">
        <f>IF(OR($A55="",$R55=""),"",IFERROR($P55-$R55,0))</f>
        <v/>
      </c>
      <c r="T55" s="13">
        <f>IF(OR($A55="",$R55="",$R55=0),"",IFERROR($S55/$R55,0))</f>
        <v/>
      </c>
      <c r="U55" s="14" t="n"/>
      <c r="V55" s="15" t="n"/>
    </row>
    <row r="56">
      <c r="A56" s="8" t="n"/>
      <c r="B56" s="8" t="n"/>
      <c r="C56" s="8" t="n"/>
      <c r="D56" s="8" t="n"/>
      <c r="E56" s="8" t="n"/>
      <c r="F56" s="9" t="n"/>
      <c r="G56" s="9" t="n"/>
      <c r="H56" s="10" t="n"/>
      <c r="I56" s="11" t="n"/>
      <c r="J56" s="11" t="n"/>
      <c r="K56" s="11" t="n"/>
      <c r="L56" s="11" t="n"/>
      <c r="M56" s="16">
        <f>IF($A56="","",SUM($I56:$L56))</f>
        <v/>
      </c>
      <c r="N56" s="17">
        <f>IF($A56="","",IFERROR(VLOOKUP($D56,'Instructions'!$F$5:$G$13,2,FALSE),0))</f>
        <v/>
      </c>
      <c r="O56" s="16">
        <f>IF($A56="","",IFERROR($M56*$N56,0))</f>
        <v/>
      </c>
      <c r="P56" s="16">
        <f>IF($A56="","",SUM($M56,$O56))</f>
        <v/>
      </c>
      <c r="Q56" s="16">
        <f>IF($A56="","",IFERROR(IF($H56=0,0,$P56/$H56),0))</f>
        <v/>
      </c>
      <c r="R56" s="11" t="n"/>
      <c r="S56" s="16">
        <f>IF(OR($A56="",$R56=""),"",IFERROR($P56-$R56,0))</f>
        <v/>
      </c>
      <c r="T56" s="17">
        <f>IF(OR($A56="",$R56="",$R56=0),"",IFERROR($S56/$R56,0))</f>
        <v/>
      </c>
      <c r="U56" s="14" t="n"/>
      <c r="V56" s="15" t="n"/>
    </row>
    <row r="57">
      <c r="A57" s="8" t="n"/>
      <c r="B57" s="8" t="n"/>
      <c r="C57" s="8" t="n"/>
      <c r="D57" s="8" t="n"/>
      <c r="E57" s="8" t="n"/>
      <c r="F57" s="9" t="n"/>
      <c r="G57" s="9" t="n"/>
      <c r="H57" s="10" t="n"/>
      <c r="I57" s="11" t="n"/>
      <c r="J57" s="11" t="n"/>
      <c r="K57" s="11" t="n"/>
      <c r="L57" s="11" t="n"/>
      <c r="M57" s="12">
        <f>IF($A57="","",SUM($I57:$L57))</f>
        <v/>
      </c>
      <c r="N57" s="13">
        <f>IF($A57="","",IFERROR(VLOOKUP($D57,'Instructions'!$F$5:$G$13,2,FALSE),0))</f>
        <v/>
      </c>
      <c r="O57" s="12">
        <f>IF($A57="","",IFERROR($M57*$N57,0))</f>
        <v/>
      </c>
      <c r="P57" s="12">
        <f>IF($A57="","",SUM($M57,$O57))</f>
        <v/>
      </c>
      <c r="Q57" s="12">
        <f>IF($A57="","",IFERROR(IF($H57=0,0,$P57/$H57),0))</f>
        <v/>
      </c>
      <c r="R57" s="11" t="n"/>
      <c r="S57" s="12">
        <f>IF(OR($A57="",$R57=""),"",IFERROR($P57-$R57,0))</f>
        <v/>
      </c>
      <c r="T57" s="13">
        <f>IF(OR($A57="",$R57="",$R57=0),"",IFERROR($S57/$R57,0))</f>
        <v/>
      </c>
      <c r="U57" s="14" t="n"/>
      <c r="V57" s="15" t="n"/>
    </row>
    <row r="58">
      <c r="A58" s="8" t="n"/>
      <c r="B58" s="8" t="n"/>
      <c r="C58" s="8" t="n"/>
      <c r="D58" s="8" t="n"/>
      <c r="E58" s="8" t="n"/>
      <c r="F58" s="9" t="n"/>
      <c r="G58" s="9" t="n"/>
      <c r="H58" s="10" t="n"/>
      <c r="I58" s="11" t="n"/>
      <c r="J58" s="11" t="n"/>
      <c r="K58" s="11" t="n"/>
      <c r="L58" s="11" t="n"/>
      <c r="M58" s="16">
        <f>IF($A58="","",SUM($I58:$L58))</f>
        <v/>
      </c>
      <c r="N58" s="17">
        <f>IF($A58="","",IFERROR(VLOOKUP($D58,'Instructions'!$F$5:$G$13,2,FALSE),0))</f>
        <v/>
      </c>
      <c r="O58" s="16">
        <f>IF($A58="","",IFERROR($M58*$N58,0))</f>
        <v/>
      </c>
      <c r="P58" s="16">
        <f>IF($A58="","",SUM($M58,$O58))</f>
        <v/>
      </c>
      <c r="Q58" s="16">
        <f>IF($A58="","",IFERROR(IF($H58=0,0,$P58/$H58),0))</f>
        <v/>
      </c>
      <c r="R58" s="11" t="n"/>
      <c r="S58" s="16">
        <f>IF(OR($A58="",$R58=""),"",IFERROR($P58-$R58,0))</f>
        <v/>
      </c>
      <c r="T58" s="17">
        <f>IF(OR($A58="",$R58="",$R58=0),"",IFERROR($S58/$R58,0))</f>
        <v/>
      </c>
      <c r="U58" s="14" t="n"/>
      <c r="V58" s="15" t="n"/>
    </row>
    <row r="59">
      <c r="A59" s="8" t="n"/>
      <c r="B59" s="8" t="n"/>
      <c r="C59" s="8" t="n"/>
      <c r="D59" s="8" t="n"/>
      <c r="E59" s="8" t="n"/>
      <c r="F59" s="9" t="n"/>
      <c r="G59" s="9" t="n"/>
      <c r="H59" s="10" t="n"/>
      <c r="I59" s="11" t="n"/>
      <c r="J59" s="11" t="n"/>
      <c r="K59" s="11" t="n"/>
      <c r="L59" s="11" t="n"/>
      <c r="M59" s="12">
        <f>IF($A59="","",SUM($I59:$L59))</f>
        <v/>
      </c>
      <c r="N59" s="13">
        <f>IF($A59="","",IFERROR(VLOOKUP($D59,'Instructions'!$F$5:$G$13,2,FALSE),0))</f>
        <v/>
      </c>
      <c r="O59" s="12">
        <f>IF($A59="","",IFERROR($M59*$N59,0))</f>
        <v/>
      </c>
      <c r="P59" s="12">
        <f>IF($A59="","",SUM($M59,$O59))</f>
        <v/>
      </c>
      <c r="Q59" s="12">
        <f>IF($A59="","",IFERROR(IF($H59=0,0,$P59/$H59),0))</f>
        <v/>
      </c>
      <c r="R59" s="11" t="n"/>
      <c r="S59" s="12">
        <f>IF(OR($A59="",$R59=""),"",IFERROR($P59-$R59,0))</f>
        <v/>
      </c>
      <c r="T59" s="13">
        <f>IF(OR($A59="",$R59="",$R59=0),"",IFERROR($S59/$R59,0))</f>
        <v/>
      </c>
      <c r="U59" s="14" t="n"/>
      <c r="V59" s="15" t="n"/>
    </row>
    <row r="60">
      <c r="A60" s="8" t="n"/>
      <c r="B60" s="8" t="n"/>
      <c r="C60" s="8" t="n"/>
      <c r="D60" s="8" t="n"/>
      <c r="E60" s="8" t="n"/>
      <c r="F60" s="9" t="n"/>
      <c r="G60" s="9" t="n"/>
      <c r="H60" s="10" t="n"/>
      <c r="I60" s="11" t="n"/>
      <c r="J60" s="11" t="n"/>
      <c r="K60" s="11" t="n"/>
      <c r="L60" s="11" t="n"/>
      <c r="M60" s="16">
        <f>IF($A60="","",SUM($I60:$L60))</f>
        <v/>
      </c>
      <c r="N60" s="17">
        <f>IF($A60="","",IFERROR(VLOOKUP($D60,'Instructions'!$F$5:$G$13,2,FALSE),0))</f>
        <v/>
      </c>
      <c r="O60" s="16">
        <f>IF($A60="","",IFERROR($M60*$N60,0))</f>
        <v/>
      </c>
      <c r="P60" s="16">
        <f>IF($A60="","",SUM($M60,$O60))</f>
        <v/>
      </c>
      <c r="Q60" s="16">
        <f>IF($A60="","",IFERROR(IF($H60=0,0,$P60/$H60),0))</f>
        <v/>
      </c>
      <c r="R60" s="11" t="n"/>
      <c r="S60" s="16">
        <f>IF(OR($A60="",$R60=""),"",IFERROR($P60-$R60,0))</f>
        <v/>
      </c>
      <c r="T60" s="17">
        <f>IF(OR($A60="",$R60="",$R60=0),"",IFERROR($S60/$R60,0))</f>
        <v/>
      </c>
      <c r="U60" s="14" t="n"/>
      <c r="V60" s="15" t="n"/>
    </row>
    <row r="61">
      <c r="A61" s="8" t="n"/>
      <c r="B61" s="8" t="n"/>
      <c r="C61" s="8" t="n"/>
      <c r="D61" s="8" t="n"/>
      <c r="E61" s="8" t="n"/>
      <c r="F61" s="9" t="n"/>
      <c r="G61" s="9" t="n"/>
      <c r="H61" s="10" t="n"/>
      <c r="I61" s="11" t="n"/>
      <c r="J61" s="11" t="n"/>
      <c r="K61" s="11" t="n"/>
      <c r="L61" s="11" t="n"/>
      <c r="M61" s="12">
        <f>IF($A61="","",SUM($I61:$L61))</f>
        <v/>
      </c>
      <c r="N61" s="13">
        <f>IF($A61="","",IFERROR(VLOOKUP($D61,'Instructions'!$F$5:$G$13,2,FALSE),0))</f>
        <v/>
      </c>
      <c r="O61" s="12">
        <f>IF($A61="","",IFERROR($M61*$N61,0))</f>
        <v/>
      </c>
      <c r="P61" s="12">
        <f>IF($A61="","",SUM($M61,$O61))</f>
        <v/>
      </c>
      <c r="Q61" s="12">
        <f>IF($A61="","",IFERROR(IF($H61=0,0,$P61/$H61),0))</f>
        <v/>
      </c>
      <c r="R61" s="11" t="n"/>
      <c r="S61" s="12">
        <f>IF(OR($A61="",$R61=""),"",IFERROR($P61-$R61,0))</f>
        <v/>
      </c>
      <c r="T61" s="13">
        <f>IF(OR($A61="",$R61="",$R61=0),"",IFERROR($S61/$R61,0))</f>
        <v/>
      </c>
      <c r="U61" s="14" t="n"/>
      <c r="V61" s="15" t="n"/>
    </row>
    <row r="62">
      <c r="A62" s="8" t="n"/>
      <c r="B62" s="8" t="n"/>
      <c r="C62" s="8" t="n"/>
      <c r="D62" s="8" t="n"/>
      <c r="E62" s="8" t="n"/>
      <c r="F62" s="9" t="n"/>
      <c r="G62" s="9" t="n"/>
      <c r="H62" s="10" t="n"/>
      <c r="I62" s="11" t="n"/>
      <c r="J62" s="11" t="n"/>
      <c r="K62" s="11" t="n"/>
      <c r="L62" s="11" t="n"/>
      <c r="M62" s="16">
        <f>IF($A62="","",SUM($I62:$L62))</f>
        <v/>
      </c>
      <c r="N62" s="17">
        <f>IF($A62="","",IFERROR(VLOOKUP($D62,'Instructions'!$F$5:$G$13,2,FALSE),0))</f>
        <v/>
      </c>
      <c r="O62" s="16">
        <f>IF($A62="","",IFERROR($M62*$N62,0))</f>
        <v/>
      </c>
      <c r="P62" s="16">
        <f>IF($A62="","",SUM($M62,$O62))</f>
        <v/>
      </c>
      <c r="Q62" s="16">
        <f>IF($A62="","",IFERROR(IF($H62=0,0,$P62/$H62),0))</f>
        <v/>
      </c>
      <c r="R62" s="11" t="n"/>
      <c r="S62" s="16">
        <f>IF(OR($A62="",$R62=""),"",IFERROR($P62-$R62,0))</f>
        <v/>
      </c>
      <c r="T62" s="17">
        <f>IF(OR($A62="",$R62="",$R62=0),"",IFERROR($S62/$R62,0))</f>
        <v/>
      </c>
      <c r="U62" s="14" t="n"/>
      <c r="V62" s="15" t="n"/>
    </row>
    <row r="63">
      <c r="A63" s="8" t="n"/>
      <c r="B63" s="8" t="n"/>
      <c r="C63" s="8" t="n"/>
      <c r="D63" s="8" t="n"/>
      <c r="E63" s="8" t="n"/>
      <c r="F63" s="9" t="n"/>
      <c r="G63" s="9" t="n"/>
      <c r="H63" s="10" t="n"/>
      <c r="I63" s="11" t="n"/>
      <c r="J63" s="11" t="n"/>
      <c r="K63" s="11" t="n"/>
      <c r="L63" s="11" t="n"/>
      <c r="M63" s="12">
        <f>IF($A63="","",SUM($I63:$L63))</f>
        <v/>
      </c>
      <c r="N63" s="13">
        <f>IF($A63="","",IFERROR(VLOOKUP($D63,'Instructions'!$F$5:$G$13,2,FALSE),0))</f>
        <v/>
      </c>
      <c r="O63" s="12">
        <f>IF($A63="","",IFERROR($M63*$N63,0))</f>
        <v/>
      </c>
      <c r="P63" s="12">
        <f>IF($A63="","",SUM($M63,$O63))</f>
        <v/>
      </c>
      <c r="Q63" s="12">
        <f>IF($A63="","",IFERROR(IF($H63=0,0,$P63/$H63),0))</f>
        <v/>
      </c>
      <c r="R63" s="11" t="n"/>
      <c r="S63" s="12">
        <f>IF(OR($A63="",$R63=""),"",IFERROR($P63-$R63,0))</f>
        <v/>
      </c>
      <c r="T63" s="13">
        <f>IF(OR($A63="",$R63="",$R63=0),"",IFERROR($S63/$R63,0))</f>
        <v/>
      </c>
      <c r="U63" s="14" t="n"/>
      <c r="V63" s="15" t="n"/>
    </row>
    <row r="64">
      <c r="A64" s="8" t="n"/>
      <c r="B64" s="8" t="n"/>
      <c r="C64" s="8" t="n"/>
      <c r="D64" s="8" t="n"/>
      <c r="E64" s="8" t="n"/>
      <c r="F64" s="9" t="n"/>
      <c r="G64" s="9" t="n"/>
      <c r="H64" s="10" t="n"/>
      <c r="I64" s="11" t="n"/>
      <c r="J64" s="11" t="n"/>
      <c r="K64" s="11" t="n"/>
      <c r="L64" s="11" t="n"/>
      <c r="M64" s="16">
        <f>IF($A64="","",SUM($I64:$L64))</f>
        <v/>
      </c>
      <c r="N64" s="17">
        <f>IF($A64="","",IFERROR(VLOOKUP($D64,'Instructions'!$F$5:$G$13,2,FALSE),0))</f>
        <v/>
      </c>
      <c r="O64" s="16">
        <f>IF($A64="","",IFERROR($M64*$N64,0))</f>
        <v/>
      </c>
      <c r="P64" s="16">
        <f>IF($A64="","",SUM($M64,$O64))</f>
        <v/>
      </c>
      <c r="Q64" s="16">
        <f>IF($A64="","",IFERROR(IF($H64=0,0,$P64/$H64),0))</f>
        <v/>
      </c>
      <c r="R64" s="11" t="n"/>
      <c r="S64" s="16">
        <f>IF(OR($A64="",$R64=""),"",IFERROR($P64-$R64,0))</f>
        <v/>
      </c>
      <c r="T64" s="17">
        <f>IF(OR($A64="",$R64="",$R64=0),"",IFERROR($S64/$R64,0))</f>
        <v/>
      </c>
      <c r="U64" s="14" t="n"/>
      <c r="V64" s="15" t="n"/>
    </row>
    <row r="65">
      <c r="A65" s="8" t="n"/>
      <c r="B65" s="8" t="n"/>
      <c r="C65" s="8" t="n"/>
      <c r="D65" s="8" t="n"/>
      <c r="E65" s="8" t="n"/>
      <c r="F65" s="9" t="n"/>
      <c r="G65" s="9" t="n"/>
      <c r="H65" s="10" t="n"/>
      <c r="I65" s="11" t="n"/>
      <c r="J65" s="11" t="n"/>
      <c r="K65" s="11" t="n"/>
      <c r="L65" s="11" t="n"/>
      <c r="M65" s="12">
        <f>IF($A65="","",SUM($I65:$L65))</f>
        <v/>
      </c>
      <c r="N65" s="13">
        <f>IF($A65="","",IFERROR(VLOOKUP($D65,'Instructions'!$F$5:$G$13,2,FALSE),0))</f>
        <v/>
      </c>
      <c r="O65" s="12">
        <f>IF($A65="","",IFERROR($M65*$N65,0))</f>
        <v/>
      </c>
      <c r="P65" s="12">
        <f>IF($A65="","",SUM($M65,$O65))</f>
        <v/>
      </c>
      <c r="Q65" s="12">
        <f>IF($A65="","",IFERROR(IF($H65=0,0,$P65/$H65),0))</f>
        <v/>
      </c>
      <c r="R65" s="11" t="n"/>
      <c r="S65" s="12">
        <f>IF(OR($A65="",$R65=""),"",IFERROR($P65-$R65,0))</f>
        <v/>
      </c>
      <c r="T65" s="13">
        <f>IF(OR($A65="",$R65="",$R65=0),"",IFERROR($S65/$R65,0))</f>
        <v/>
      </c>
      <c r="U65" s="14" t="n"/>
      <c r="V65" s="15" t="n"/>
    </row>
    <row r="66">
      <c r="A66" s="8" t="n"/>
      <c r="B66" s="8" t="n"/>
      <c r="C66" s="8" t="n"/>
      <c r="D66" s="8" t="n"/>
      <c r="E66" s="8" t="n"/>
      <c r="F66" s="9" t="n"/>
      <c r="G66" s="9" t="n"/>
      <c r="H66" s="10" t="n"/>
      <c r="I66" s="11" t="n"/>
      <c r="J66" s="11" t="n"/>
      <c r="K66" s="11" t="n"/>
      <c r="L66" s="11" t="n"/>
      <c r="M66" s="16">
        <f>IF($A66="","",SUM($I66:$L66))</f>
        <v/>
      </c>
      <c r="N66" s="17">
        <f>IF($A66="","",IFERROR(VLOOKUP($D66,'Instructions'!$F$5:$G$13,2,FALSE),0))</f>
        <v/>
      </c>
      <c r="O66" s="16">
        <f>IF($A66="","",IFERROR($M66*$N66,0))</f>
        <v/>
      </c>
      <c r="P66" s="16">
        <f>IF($A66="","",SUM($M66,$O66))</f>
        <v/>
      </c>
      <c r="Q66" s="16">
        <f>IF($A66="","",IFERROR(IF($H66=0,0,$P66/$H66),0))</f>
        <v/>
      </c>
      <c r="R66" s="11" t="n"/>
      <c r="S66" s="16">
        <f>IF(OR($A66="",$R66=""),"",IFERROR($P66-$R66,0))</f>
        <v/>
      </c>
      <c r="T66" s="17">
        <f>IF(OR($A66="",$R66="",$R66=0),"",IFERROR($S66/$R66,0))</f>
        <v/>
      </c>
      <c r="U66" s="14" t="n"/>
      <c r="V66" s="15" t="n"/>
    </row>
    <row r="67">
      <c r="A67" s="8" t="n"/>
      <c r="B67" s="8" t="n"/>
      <c r="C67" s="8" t="n"/>
      <c r="D67" s="8" t="n"/>
      <c r="E67" s="8" t="n"/>
      <c r="F67" s="9" t="n"/>
      <c r="G67" s="9" t="n"/>
      <c r="H67" s="10" t="n"/>
      <c r="I67" s="11" t="n"/>
      <c r="J67" s="11" t="n"/>
      <c r="K67" s="11" t="n"/>
      <c r="L67" s="11" t="n"/>
      <c r="M67" s="12">
        <f>IF($A67="","",SUM($I67:$L67))</f>
        <v/>
      </c>
      <c r="N67" s="13">
        <f>IF($A67="","",IFERROR(VLOOKUP($D67,'Instructions'!$F$5:$G$13,2,FALSE),0))</f>
        <v/>
      </c>
      <c r="O67" s="12">
        <f>IF($A67="","",IFERROR($M67*$N67,0))</f>
        <v/>
      </c>
      <c r="P67" s="12">
        <f>IF($A67="","",SUM($M67,$O67))</f>
        <v/>
      </c>
      <c r="Q67" s="12">
        <f>IF($A67="","",IFERROR(IF($H67=0,0,$P67/$H67),0))</f>
        <v/>
      </c>
      <c r="R67" s="11" t="n"/>
      <c r="S67" s="12">
        <f>IF(OR($A67="",$R67=""),"",IFERROR($P67-$R67,0))</f>
        <v/>
      </c>
      <c r="T67" s="13">
        <f>IF(OR($A67="",$R67="",$R67=0),"",IFERROR($S67/$R67,0))</f>
        <v/>
      </c>
      <c r="U67" s="14" t="n"/>
      <c r="V67" s="15" t="n"/>
    </row>
    <row r="68">
      <c r="A68" s="8" t="n"/>
      <c r="B68" s="8" t="n"/>
      <c r="C68" s="8" t="n"/>
      <c r="D68" s="8" t="n"/>
      <c r="E68" s="8" t="n"/>
      <c r="F68" s="9" t="n"/>
      <c r="G68" s="9" t="n"/>
      <c r="H68" s="10" t="n"/>
      <c r="I68" s="11" t="n"/>
      <c r="J68" s="11" t="n"/>
      <c r="K68" s="11" t="n"/>
      <c r="L68" s="11" t="n"/>
      <c r="M68" s="16">
        <f>IF($A68="","",SUM($I68:$L68))</f>
        <v/>
      </c>
      <c r="N68" s="17">
        <f>IF($A68="","",IFERROR(VLOOKUP($D68,'Instructions'!$F$5:$G$13,2,FALSE),0))</f>
        <v/>
      </c>
      <c r="O68" s="16">
        <f>IF($A68="","",IFERROR($M68*$N68,0))</f>
        <v/>
      </c>
      <c r="P68" s="16">
        <f>IF($A68="","",SUM($M68,$O68))</f>
        <v/>
      </c>
      <c r="Q68" s="16">
        <f>IF($A68="","",IFERROR(IF($H68=0,0,$P68/$H68),0))</f>
        <v/>
      </c>
      <c r="R68" s="11" t="n"/>
      <c r="S68" s="16">
        <f>IF(OR($A68="",$R68=""),"",IFERROR($P68-$R68,0))</f>
        <v/>
      </c>
      <c r="T68" s="17">
        <f>IF(OR($A68="",$R68="",$R68=0),"",IFERROR($S68/$R68,0))</f>
        <v/>
      </c>
      <c r="U68" s="14" t="n"/>
      <c r="V68" s="15" t="n"/>
    </row>
    <row r="69">
      <c r="A69" s="8" t="n"/>
      <c r="B69" s="8" t="n"/>
      <c r="C69" s="8" t="n"/>
      <c r="D69" s="8" t="n"/>
      <c r="E69" s="8" t="n"/>
      <c r="F69" s="9" t="n"/>
      <c r="G69" s="9" t="n"/>
      <c r="H69" s="10" t="n"/>
      <c r="I69" s="11" t="n"/>
      <c r="J69" s="11" t="n"/>
      <c r="K69" s="11" t="n"/>
      <c r="L69" s="11" t="n"/>
      <c r="M69" s="12">
        <f>IF($A69="","",SUM($I69:$L69))</f>
        <v/>
      </c>
      <c r="N69" s="13">
        <f>IF($A69="","",IFERROR(VLOOKUP($D69,'Instructions'!$F$5:$G$13,2,FALSE),0))</f>
        <v/>
      </c>
      <c r="O69" s="12">
        <f>IF($A69="","",IFERROR($M69*$N69,0))</f>
        <v/>
      </c>
      <c r="P69" s="12">
        <f>IF($A69="","",SUM($M69,$O69))</f>
        <v/>
      </c>
      <c r="Q69" s="12">
        <f>IF($A69="","",IFERROR(IF($H69=0,0,$P69/$H69),0))</f>
        <v/>
      </c>
      <c r="R69" s="11" t="n"/>
      <c r="S69" s="12">
        <f>IF(OR($A69="",$R69=""),"",IFERROR($P69-$R69,0))</f>
        <v/>
      </c>
      <c r="T69" s="13">
        <f>IF(OR($A69="",$R69="",$R69=0),"",IFERROR($S69/$R69,0))</f>
        <v/>
      </c>
      <c r="U69" s="14" t="n"/>
      <c r="V69" s="15" t="n"/>
    </row>
    <row r="70">
      <c r="A70" s="8" t="n"/>
      <c r="B70" s="8" t="n"/>
      <c r="C70" s="8" t="n"/>
      <c r="D70" s="8" t="n"/>
      <c r="E70" s="8" t="n"/>
      <c r="F70" s="9" t="n"/>
      <c r="G70" s="9" t="n"/>
      <c r="H70" s="10" t="n"/>
      <c r="I70" s="11" t="n"/>
      <c r="J70" s="11" t="n"/>
      <c r="K70" s="11" t="n"/>
      <c r="L70" s="11" t="n"/>
      <c r="M70" s="16">
        <f>IF($A70="","",SUM($I70:$L70))</f>
        <v/>
      </c>
      <c r="N70" s="17">
        <f>IF($A70="","",IFERROR(VLOOKUP($D70,'Instructions'!$F$5:$G$13,2,FALSE),0))</f>
        <v/>
      </c>
      <c r="O70" s="16">
        <f>IF($A70="","",IFERROR($M70*$N70,0))</f>
        <v/>
      </c>
      <c r="P70" s="16">
        <f>IF($A70="","",SUM($M70,$O70))</f>
        <v/>
      </c>
      <c r="Q70" s="16">
        <f>IF($A70="","",IFERROR(IF($H70=0,0,$P70/$H70),0))</f>
        <v/>
      </c>
      <c r="R70" s="11" t="n"/>
      <c r="S70" s="16">
        <f>IF(OR($A70="",$R70=""),"",IFERROR($P70-$R70,0))</f>
        <v/>
      </c>
      <c r="T70" s="17">
        <f>IF(OR($A70="",$R70="",$R70=0),"",IFERROR($S70/$R70,0))</f>
        <v/>
      </c>
      <c r="U70" s="14" t="n"/>
      <c r="V70" s="15" t="n"/>
    </row>
    <row r="71">
      <c r="A71" s="8" t="n"/>
      <c r="B71" s="8" t="n"/>
      <c r="C71" s="8" t="n"/>
      <c r="D71" s="8" t="n"/>
      <c r="E71" s="8" t="n"/>
      <c r="F71" s="9" t="n"/>
      <c r="G71" s="9" t="n"/>
      <c r="H71" s="10" t="n"/>
      <c r="I71" s="11" t="n"/>
      <c r="J71" s="11" t="n"/>
      <c r="K71" s="11" t="n"/>
      <c r="L71" s="11" t="n"/>
      <c r="M71" s="12">
        <f>IF($A71="","",SUM($I71:$L71))</f>
        <v/>
      </c>
      <c r="N71" s="13">
        <f>IF($A71="","",IFERROR(VLOOKUP($D71,'Instructions'!$F$5:$G$13,2,FALSE),0))</f>
        <v/>
      </c>
      <c r="O71" s="12">
        <f>IF($A71="","",IFERROR($M71*$N71,0))</f>
        <v/>
      </c>
      <c r="P71" s="12">
        <f>IF($A71="","",SUM($M71,$O71))</f>
        <v/>
      </c>
      <c r="Q71" s="12">
        <f>IF($A71="","",IFERROR(IF($H71=0,0,$P71/$H71),0))</f>
        <v/>
      </c>
      <c r="R71" s="11" t="n"/>
      <c r="S71" s="12">
        <f>IF(OR($A71="",$R71=""),"",IFERROR($P71-$R71,0))</f>
        <v/>
      </c>
      <c r="T71" s="13">
        <f>IF(OR($A71="",$R71="",$R71=0),"",IFERROR($S71/$R71,0))</f>
        <v/>
      </c>
      <c r="U71" s="14" t="n"/>
      <c r="V71" s="15" t="n"/>
    </row>
    <row r="72">
      <c r="A72" s="8" t="n"/>
      <c r="B72" s="8" t="n"/>
      <c r="C72" s="8" t="n"/>
      <c r="D72" s="8" t="n"/>
      <c r="E72" s="8" t="n"/>
      <c r="F72" s="9" t="n"/>
      <c r="G72" s="9" t="n"/>
      <c r="H72" s="10" t="n"/>
      <c r="I72" s="11" t="n"/>
      <c r="J72" s="11" t="n"/>
      <c r="K72" s="11" t="n"/>
      <c r="L72" s="11" t="n"/>
      <c r="M72" s="16">
        <f>IF($A72="","",SUM($I72:$L72))</f>
        <v/>
      </c>
      <c r="N72" s="17">
        <f>IF($A72="","",IFERROR(VLOOKUP($D72,'Instructions'!$F$5:$G$13,2,FALSE),0))</f>
        <v/>
      </c>
      <c r="O72" s="16">
        <f>IF($A72="","",IFERROR($M72*$N72,0))</f>
        <v/>
      </c>
      <c r="P72" s="16">
        <f>IF($A72="","",SUM($M72,$O72))</f>
        <v/>
      </c>
      <c r="Q72" s="16">
        <f>IF($A72="","",IFERROR(IF($H72=0,0,$P72/$H72),0))</f>
        <v/>
      </c>
      <c r="R72" s="11" t="n"/>
      <c r="S72" s="16">
        <f>IF(OR($A72="",$R72=""),"",IFERROR($P72-$R72,0))</f>
        <v/>
      </c>
      <c r="T72" s="17">
        <f>IF(OR($A72="",$R72="",$R72=0),"",IFERROR($S72/$R72,0))</f>
        <v/>
      </c>
      <c r="U72" s="14" t="n"/>
      <c r="V72" s="15" t="n"/>
    </row>
    <row r="73">
      <c r="A73" s="8" t="n"/>
      <c r="B73" s="8" t="n"/>
      <c r="C73" s="8" t="n"/>
      <c r="D73" s="8" t="n"/>
      <c r="E73" s="8" t="n"/>
      <c r="F73" s="9" t="n"/>
      <c r="G73" s="9" t="n"/>
      <c r="H73" s="10" t="n"/>
      <c r="I73" s="11" t="n"/>
      <c r="J73" s="11" t="n"/>
      <c r="K73" s="11" t="n"/>
      <c r="L73" s="11" t="n"/>
      <c r="M73" s="12">
        <f>IF($A73="","",SUM($I73:$L73))</f>
        <v/>
      </c>
      <c r="N73" s="13">
        <f>IF($A73="","",IFERROR(VLOOKUP($D73,'Instructions'!$F$5:$G$13,2,FALSE),0))</f>
        <v/>
      </c>
      <c r="O73" s="12">
        <f>IF($A73="","",IFERROR($M73*$N73,0))</f>
        <v/>
      </c>
      <c r="P73" s="12">
        <f>IF($A73="","",SUM($M73,$O73))</f>
        <v/>
      </c>
      <c r="Q73" s="12">
        <f>IF($A73="","",IFERROR(IF($H73=0,0,$P73/$H73),0))</f>
        <v/>
      </c>
      <c r="R73" s="11" t="n"/>
      <c r="S73" s="12">
        <f>IF(OR($A73="",$R73=""),"",IFERROR($P73-$R73,0))</f>
        <v/>
      </c>
      <c r="T73" s="13">
        <f>IF(OR($A73="",$R73="",$R73=0),"",IFERROR($S73/$R73,0))</f>
        <v/>
      </c>
      <c r="U73" s="14" t="n"/>
      <c r="V73" s="15" t="n"/>
    </row>
    <row r="74">
      <c r="A74" s="8" t="n"/>
      <c r="B74" s="8" t="n"/>
      <c r="C74" s="8" t="n"/>
      <c r="D74" s="8" t="n"/>
      <c r="E74" s="8" t="n"/>
      <c r="F74" s="9" t="n"/>
      <c r="G74" s="9" t="n"/>
      <c r="H74" s="10" t="n"/>
      <c r="I74" s="11" t="n"/>
      <c r="J74" s="11" t="n"/>
      <c r="K74" s="11" t="n"/>
      <c r="L74" s="11" t="n"/>
      <c r="M74" s="16">
        <f>IF($A74="","",SUM($I74:$L74))</f>
        <v/>
      </c>
      <c r="N74" s="17">
        <f>IF($A74="","",IFERROR(VLOOKUP($D74,'Instructions'!$F$5:$G$13,2,FALSE),0))</f>
        <v/>
      </c>
      <c r="O74" s="16">
        <f>IF($A74="","",IFERROR($M74*$N74,0))</f>
        <v/>
      </c>
      <c r="P74" s="16">
        <f>IF($A74="","",SUM($M74,$O74))</f>
        <v/>
      </c>
      <c r="Q74" s="16">
        <f>IF($A74="","",IFERROR(IF($H74=0,0,$P74/$H74),0))</f>
        <v/>
      </c>
      <c r="R74" s="11" t="n"/>
      <c r="S74" s="16">
        <f>IF(OR($A74="",$R74=""),"",IFERROR($P74-$R74,0))</f>
        <v/>
      </c>
      <c r="T74" s="17">
        <f>IF(OR($A74="",$R74="",$R74=0),"",IFERROR($S74/$R74,0))</f>
        <v/>
      </c>
      <c r="U74" s="14" t="n"/>
      <c r="V74" s="15" t="n"/>
    </row>
    <row r="75">
      <c r="A75" s="8" t="n"/>
      <c r="B75" s="8" t="n"/>
      <c r="C75" s="8" t="n"/>
      <c r="D75" s="8" t="n"/>
      <c r="E75" s="8" t="n"/>
      <c r="F75" s="9" t="n"/>
      <c r="G75" s="9" t="n"/>
      <c r="H75" s="10" t="n"/>
      <c r="I75" s="11" t="n"/>
      <c r="J75" s="11" t="n"/>
      <c r="K75" s="11" t="n"/>
      <c r="L75" s="11" t="n"/>
      <c r="M75" s="12">
        <f>IF($A75="","",SUM($I75:$L75))</f>
        <v/>
      </c>
      <c r="N75" s="13">
        <f>IF($A75="","",IFERROR(VLOOKUP($D75,'Instructions'!$F$5:$G$13,2,FALSE),0))</f>
        <v/>
      </c>
      <c r="O75" s="12">
        <f>IF($A75="","",IFERROR($M75*$N75,0))</f>
        <v/>
      </c>
      <c r="P75" s="12">
        <f>IF($A75="","",SUM($M75,$O75))</f>
        <v/>
      </c>
      <c r="Q75" s="12">
        <f>IF($A75="","",IFERROR(IF($H75=0,0,$P75/$H75),0))</f>
        <v/>
      </c>
      <c r="R75" s="11" t="n"/>
      <c r="S75" s="12">
        <f>IF(OR($A75="",$R75=""),"",IFERROR($P75-$R75,0))</f>
        <v/>
      </c>
      <c r="T75" s="13">
        <f>IF(OR($A75="",$R75="",$R75=0),"",IFERROR($S75/$R75,0))</f>
        <v/>
      </c>
      <c r="U75" s="14" t="n"/>
      <c r="V75" s="15" t="n"/>
    </row>
    <row r="76">
      <c r="A76" s="8" t="n"/>
      <c r="B76" s="8" t="n"/>
      <c r="C76" s="8" t="n"/>
      <c r="D76" s="8" t="n"/>
      <c r="E76" s="8" t="n"/>
      <c r="F76" s="9" t="n"/>
      <c r="G76" s="9" t="n"/>
      <c r="H76" s="10" t="n"/>
      <c r="I76" s="11" t="n"/>
      <c r="J76" s="11" t="n"/>
      <c r="K76" s="11" t="n"/>
      <c r="L76" s="11" t="n"/>
      <c r="M76" s="16">
        <f>IF($A76="","",SUM($I76:$L76))</f>
        <v/>
      </c>
      <c r="N76" s="17">
        <f>IF($A76="","",IFERROR(VLOOKUP($D76,'Instructions'!$F$5:$G$13,2,FALSE),0))</f>
        <v/>
      </c>
      <c r="O76" s="16">
        <f>IF($A76="","",IFERROR($M76*$N76,0))</f>
        <v/>
      </c>
      <c r="P76" s="16">
        <f>IF($A76="","",SUM($M76,$O76))</f>
        <v/>
      </c>
      <c r="Q76" s="16">
        <f>IF($A76="","",IFERROR(IF($H76=0,0,$P76/$H76),0))</f>
        <v/>
      </c>
      <c r="R76" s="11" t="n"/>
      <c r="S76" s="16">
        <f>IF(OR($A76="",$R76=""),"",IFERROR($P76-$R76,0))</f>
        <v/>
      </c>
      <c r="T76" s="17">
        <f>IF(OR($A76="",$R76="",$R76=0),"",IFERROR($S76/$R76,0))</f>
        <v/>
      </c>
      <c r="U76" s="14" t="n"/>
      <c r="V76" s="15" t="n"/>
    </row>
    <row r="77">
      <c r="A77" s="8" t="n"/>
      <c r="B77" s="8" t="n"/>
      <c r="C77" s="8" t="n"/>
      <c r="D77" s="8" t="n"/>
      <c r="E77" s="8" t="n"/>
      <c r="F77" s="9" t="n"/>
      <c r="G77" s="9" t="n"/>
      <c r="H77" s="10" t="n"/>
      <c r="I77" s="11" t="n"/>
      <c r="J77" s="11" t="n"/>
      <c r="K77" s="11" t="n"/>
      <c r="L77" s="11" t="n"/>
      <c r="M77" s="12">
        <f>IF($A77="","",SUM($I77:$L77))</f>
        <v/>
      </c>
      <c r="N77" s="13">
        <f>IF($A77="","",IFERROR(VLOOKUP($D77,'Instructions'!$F$5:$G$13,2,FALSE),0))</f>
        <v/>
      </c>
      <c r="O77" s="12">
        <f>IF($A77="","",IFERROR($M77*$N77,0))</f>
        <v/>
      </c>
      <c r="P77" s="12">
        <f>IF($A77="","",SUM($M77,$O77))</f>
        <v/>
      </c>
      <c r="Q77" s="12">
        <f>IF($A77="","",IFERROR(IF($H77=0,0,$P77/$H77),0))</f>
        <v/>
      </c>
      <c r="R77" s="11" t="n"/>
      <c r="S77" s="12">
        <f>IF(OR($A77="",$R77=""),"",IFERROR($P77-$R77,0))</f>
        <v/>
      </c>
      <c r="T77" s="13">
        <f>IF(OR($A77="",$R77="",$R77=0),"",IFERROR($S77/$R77,0))</f>
        <v/>
      </c>
      <c r="U77" s="14" t="n"/>
      <c r="V77" s="15" t="n"/>
    </row>
    <row r="78">
      <c r="A78" s="8" t="n"/>
      <c r="B78" s="8" t="n"/>
      <c r="C78" s="8" t="n"/>
      <c r="D78" s="8" t="n"/>
      <c r="E78" s="8" t="n"/>
      <c r="F78" s="9" t="n"/>
      <c r="G78" s="9" t="n"/>
      <c r="H78" s="10" t="n"/>
      <c r="I78" s="11" t="n"/>
      <c r="J78" s="11" t="n"/>
      <c r="K78" s="11" t="n"/>
      <c r="L78" s="11" t="n"/>
      <c r="M78" s="16">
        <f>IF($A78="","",SUM($I78:$L78))</f>
        <v/>
      </c>
      <c r="N78" s="17">
        <f>IF($A78="","",IFERROR(VLOOKUP($D78,'Instructions'!$F$5:$G$13,2,FALSE),0))</f>
        <v/>
      </c>
      <c r="O78" s="16">
        <f>IF($A78="","",IFERROR($M78*$N78,0))</f>
        <v/>
      </c>
      <c r="P78" s="16">
        <f>IF($A78="","",SUM($M78,$O78))</f>
        <v/>
      </c>
      <c r="Q78" s="16">
        <f>IF($A78="","",IFERROR(IF($H78=0,0,$P78/$H78),0))</f>
        <v/>
      </c>
      <c r="R78" s="11" t="n"/>
      <c r="S78" s="16">
        <f>IF(OR($A78="",$R78=""),"",IFERROR($P78-$R78,0))</f>
        <v/>
      </c>
      <c r="T78" s="17">
        <f>IF(OR($A78="",$R78="",$R78=0),"",IFERROR($S78/$R78,0))</f>
        <v/>
      </c>
      <c r="U78" s="14" t="n"/>
      <c r="V78" s="15" t="n"/>
    </row>
    <row r="79">
      <c r="A79" s="8" t="n"/>
      <c r="B79" s="8" t="n"/>
      <c r="C79" s="8" t="n"/>
      <c r="D79" s="8" t="n"/>
      <c r="E79" s="8" t="n"/>
      <c r="F79" s="9" t="n"/>
      <c r="G79" s="9" t="n"/>
      <c r="H79" s="10" t="n"/>
      <c r="I79" s="11" t="n"/>
      <c r="J79" s="11" t="n"/>
      <c r="K79" s="11" t="n"/>
      <c r="L79" s="11" t="n"/>
      <c r="M79" s="12">
        <f>IF($A79="","",SUM($I79:$L79))</f>
        <v/>
      </c>
      <c r="N79" s="13">
        <f>IF($A79="","",IFERROR(VLOOKUP($D79,'Instructions'!$F$5:$G$13,2,FALSE),0))</f>
        <v/>
      </c>
      <c r="O79" s="12">
        <f>IF($A79="","",IFERROR($M79*$N79,0))</f>
        <v/>
      </c>
      <c r="P79" s="12">
        <f>IF($A79="","",SUM($M79,$O79))</f>
        <v/>
      </c>
      <c r="Q79" s="12">
        <f>IF($A79="","",IFERROR(IF($H79=0,0,$P79/$H79),0))</f>
        <v/>
      </c>
      <c r="R79" s="11" t="n"/>
      <c r="S79" s="12">
        <f>IF(OR($A79="",$R79=""),"",IFERROR($P79-$R79,0))</f>
        <v/>
      </c>
      <c r="T79" s="13">
        <f>IF(OR($A79="",$R79="",$R79=0),"",IFERROR($S79/$R79,0))</f>
        <v/>
      </c>
      <c r="U79" s="14" t="n"/>
      <c r="V79" s="15" t="n"/>
    </row>
    <row r="80">
      <c r="A80" s="8" t="n"/>
      <c r="B80" s="8" t="n"/>
      <c r="C80" s="8" t="n"/>
      <c r="D80" s="8" t="n"/>
      <c r="E80" s="8" t="n"/>
      <c r="F80" s="9" t="n"/>
      <c r="G80" s="9" t="n"/>
      <c r="H80" s="10" t="n"/>
      <c r="I80" s="11" t="n"/>
      <c r="J80" s="11" t="n"/>
      <c r="K80" s="11" t="n"/>
      <c r="L80" s="11" t="n"/>
      <c r="M80" s="16">
        <f>IF($A80="","",SUM($I80:$L80))</f>
        <v/>
      </c>
      <c r="N80" s="17">
        <f>IF($A80="","",IFERROR(VLOOKUP($D80,'Instructions'!$F$5:$G$13,2,FALSE),0))</f>
        <v/>
      </c>
      <c r="O80" s="16">
        <f>IF($A80="","",IFERROR($M80*$N80,0))</f>
        <v/>
      </c>
      <c r="P80" s="16">
        <f>IF($A80="","",SUM($M80,$O80))</f>
        <v/>
      </c>
      <c r="Q80" s="16">
        <f>IF($A80="","",IFERROR(IF($H80=0,0,$P80/$H80),0))</f>
        <v/>
      </c>
      <c r="R80" s="11" t="n"/>
      <c r="S80" s="16">
        <f>IF(OR($A80="",$R80=""),"",IFERROR($P80-$R80,0))</f>
        <v/>
      </c>
      <c r="T80" s="17">
        <f>IF(OR($A80="",$R80="",$R80=0),"",IFERROR($S80/$R80,0))</f>
        <v/>
      </c>
      <c r="U80" s="14" t="n"/>
      <c r="V80" s="15" t="n"/>
    </row>
    <row r="81">
      <c r="A81" s="8" t="n"/>
      <c r="B81" s="8" t="n"/>
      <c r="C81" s="8" t="n"/>
      <c r="D81" s="8" t="n"/>
      <c r="E81" s="8" t="n"/>
      <c r="F81" s="9" t="n"/>
      <c r="G81" s="9" t="n"/>
      <c r="H81" s="10" t="n"/>
      <c r="I81" s="11" t="n"/>
      <c r="J81" s="11" t="n"/>
      <c r="K81" s="11" t="n"/>
      <c r="L81" s="11" t="n"/>
      <c r="M81" s="12">
        <f>IF($A81="","",SUM($I81:$L81))</f>
        <v/>
      </c>
      <c r="N81" s="13">
        <f>IF($A81="","",IFERROR(VLOOKUP($D81,'Instructions'!$F$5:$G$13,2,FALSE),0))</f>
        <v/>
      </c>
      <c r="O81" s="12">
        <f>IF($A81="","",IFERROR($M81*$N81,0))</f>
        <v/>
      </c>
      <c r="P81" s="12">
        <f>IF($A81="","",SUM($M81,$O81))</f>
        <v/>
      </c>
      <c r="Q81" s="12">
        <f>IF($A81="","",IFERROR(IF($H81=0,0,$P81/$H81),0))</f>
        <v/>
      </c>
      <c r="R81" s="11" t="n"/>
      <c r="S81" s="12">
        <f>IF(OR($A81="",$R81=""),"",IFERROR($P81-$R81,0))</f>
        <v/>
      </c>
      <c r="T81" s="13">
        <f>IF(OR($A81="",$R81="",$R81=0),"",IFERROR($S81/$R81,0))</f>
        <v/>
      </c>
      <c r="U81" s="14" t="n"/>
      <c r="V81" s="15" t="n"/>
    </row>
    <row r="82">
      <c r="A82" s="8" t="n"/>
      <c r="B82" s="8" t="n"/>
      <c r="C82" s="8" t="n"/>
      <c r="D82" s="8" t="n"/>
      <c r="E82" s="8" t="n"/>
      <c r="F82" s="9" t="n"/>
      <c r="G82" s="9" t="n"/>
      <c r="H82" s="10" t="n"/>
      <c r="I82" s="11" t="n"/>
      <c r="J82" s="11" t="n"/>
      <c r="K82" s="11" t="n"/>
      <c r="L82" s="11" t="n"/>
      <c r="M82" s="16">
        <f>IF($A82="","",SUM($I82:$L82))</f>
        <v/>
      </c>
      <c r="N82" s="17">
        <f>IF($A82="","",IFERROR(VLOOKUP($D82,'Instructions'!$F$5:$G$13,2,FALSE),0))</f>
        <v/>
      </c>
      <c r="O82" s="16">
        <f>IF($A82="","",IFERROR($M82*$N82,0))</f>
        <v/>
      </c>
      <c r="P82" s="16">
        <f>IF($A82="","",SUM($M82,$O82))</f>
        <v/>
      </c>
      <c r="Q82" s="16">
        <f>IF($A82="","",IFERROR(IF($H82=0,0,$P82/$H82),0))</f>
        <v/>
      </c>
      <c r="R82" s="11" t="n"/>
      <c r="S82" s="16">
        <f>IF(OR($A82="",$R82=""),"",IFERROR($P82-$R82,0))</f>
        <v/>
      </c>
      <c r="T82" s="17">
        <f>IF(OR($A82="",$R82="",$R82=0),"",IFERROR($S82/$R82,0))</f>
        <v/>
      </c>
      <c r="U82" s="14" t="n"/>
      <c r="V82" s="15" t="n"/>
    </row>
    <row r="83">
      <c r="A83" s="8" t="n"/>
      <c r="B83" s="8" t="n"/>
      <c r="C83" s="8" t="n"/>
      <c r="D83" s="8" t="n"/>
      <c r="E83" s="8" t="n"/>
      <c r="F83" s="9" t="n"/>
      <c r="G83" s="9" t="n"/>
      <c r="H83" s="10" t="n"/>
      <c r="I83" s="11" t="n"/>
      <c r="J83" s="11" t="n"/>
      <c r="K83" s="11" t="n"/>
      <c r="L83" s="11" t="n"/>
      <c r="M83" s="12">
        <f>IF($A83="","",SUM($I83:$L83))</f>
        <v/>
      </c>
      <c r="N83" s="13">
        <f>IF($A83="","",IFERROR(VLOOKUP($D83,'Instructions'!$F$5:$G$13,2,FALSE),0))</f>
        <v/>
      </c>
      <c r="O83" s="12">
        <f>IF($A83="","",IFERROR($M83*$N83,0))</f>
        <v/>
      </c>
      <c r="P83" s="12">
        <f>IF($A83="","",SUM($M83,$O83))</f>
        <v/>
      </c>
      <c r="Q83" s="12">
        <f>IF($A83="","",IFERROR(IF($H83=0,0,$P83/$H83),0))</f>
        <v/>
      </c>
      <c r="R83" s="11" t="n"/>
      <c r="S83" s="12">
        <f>IF(OR($A83="",$R83=""),"",IFERROR($P83-$R83,0))</f>
        <v/>
      </c>
      <c r="T83" s="13">
        <f>IF(OR($A83="",$R83="",$R83=0),"",IFERROR($S83/$R83,0))</f>
        <v/>
      </c>
      <c r="U83" s="14" t="n"/>
      <c r="V83" s="15" t="n"/>
    </row>
    <row r="84">
      <c r="A84" s="8" t="n"/>
      <c r="B84" s="8" t="n"/>
      <c r="C84" s="8" t="n"/>
      <c r="D84" s="8" t="n"/>
      <c r="E84" s="8" t="n"/>
      <c r="F84" s="9" t="n"/>
      <c r="G84" s="9" t="n"/>
      <c r="H84" s="10" t="n"/>
      <c r="I84" s="11" t="n"/>
      <c r="J84" s="11" t="n"/>
      <c r="K84" s="11" t="n"/>
      <c r="L84" s="11" t="n"/>
      <c r="M84" s="16">
        <f>IF($A84="","",SUM($I84:$L84))</f>
        <v/>
      </c>
      <c r="N84" s="17">
        <f>IF($A84="","",IFERROR(VLOOKUP($D84,'Instructions'!$F$5:$G$13,2,FALSE),0))</f>
        <v/>
      </c>
      <c r="O84" s="16">
        <f>IF($A84="","",IFERROR($M84*$N84,0))</f>
        <v/>
      </c>
      <c r="P84" s="16">
        <f>IF($A84="","",SUM($M84,$O84))</f>
        <v/>
      </c>
      <c r="Q84" s="16">
        <f>IF($A84="","",IFERROR(IF($H84=0,0,$P84/$H84),0))</f>
        <v/>
      </c>
      <c r="R84" s="11" t="n"/>
      <c r="S84" s="16">
        <f>IF(OR($A84="",$R84=""),"",IFERROR($P84-$R84,0))</f>
        <v/>
      </c>
      <c r="T84" s="17">
        <f>IF(OR($A84="",$R84="",$R84=0),"",IFERROR($S84/$R84,0))</f>
        <v/>
      </c>
      <c r="U84" s="14" t="n"/>
      <c r="V84" s="15" t="n"/>
    </row>
    <row r="85">
      <c r="A85" s="8" t="n"/>
      <c r="B85" s="8" t="n"/>
      <c r="C85" s="8" t="n"/>
      <c r="D85" s="8" t="n"/>
      <c r="E85" s="8" t="n"/>
      <c r="F85" s="9" t="n"/>
      <c r="G85" s="9" t="n"/>
      <c r="H85" s="10" t="n"/>
      <c r="I85" s="11" t="n"/>
      <c r="J85" s="11" t="n"/>
      <c r="K85" s="11" t="n"/>
      <c r="L85" s="11" t="n"/>
      <c r="M85" s="12">
        <f>IF($A85="","",SUM($I85:$L85))</f>
        <v/>
      </c>
      <c r="N85" s="13">
        <f>IF($A85="","",IFERROR(VLOOKUP($D85,'Instructions'!$F$5:$G$13,2,FALSE),0))</f>
        <v/>
      </c>
      <c r="O85" s="12">
        <f>IF($A85="","",IFERROR($M85*$N85,0))</f>
        <v/>
      </c>
      <c r="P85" s="12">
        <f>IF($A85="","",SUM($M85,$O85))</f>
        <v/>
      </c>
      <c r="Q85" s="12">
        <f>IF($A85="","",IFERROR(IF($H85=0,0,$P85/$H85),0))</f>
        <v/>
      </c>
      <c r="R85" s="11" t="n"/>
      <c r="S85" s="12">
        <f>IF(OR($A85="",$R85=""),"",IFERROR($P85-$R85,0))</f>
        <v/>
      </c>
      <c r="T85" s="13">
        <f>IF(OR($A85="",$R85="",$R85=0),"",IFERROR($S85/$R85,0))</f>
        <v/>
      </c>
      <c r="U85" s="14" t="n"/>
      <c r="V85" s="15" t="n"/>
    </row>
    <row r="86">
      <c r="A86" s="8" t="n"/>
      <c r="B86" s="8" t="n"/>
      <c r="C86" s="8" t="n"/>
      <c r="D86" s="8" t="n"/>
      <c r="E86" s="8" t="n"/>
      <c r="F86" s="9" t="n"/>
      <c r="G86" s="9" t="n"/>
      <c r="H86" s="10" t="n"/>
      <c r="I86" s="11" t="n"/>
      <c r="J86" s="11" t="n"/>
      <c r="K86" s="11" t="n"/>
      <c r="L86" s="11" t="n"/>
      <c r="M86" s="16">
        <f>IF($A86="","",SUM($I86:$L86))</f>
        <v/>
      </c>
      <c r="N86" s="17">
        <f>IF($A86="","",IFERROR(VLOOKUP($D86,'Instructions'!$F$5:$G$13,2,FALSE),0))</f>
        <v/>
      </c>
      <c r="O86" s="16">
        <f>IF($A86="","",IFERROR($M86*$N86,0))</f>
        <v/>
      </c>
      <c r="P86" s="16">
        <f>IF($A86="","",SUM($M86,$O86))</f>
        <v/>
      </c>
      <c r="Q86" s="16">
        <f>IF($A86="","",IFERROR(IF($H86=0,0,$P86/$H86),0))</f>
        <v/>
      </c>
      <c r="R86" s="11" t="n"/>
      <c r="S86" s="16">
        <f>IF(OR($A86="",$R86=""),"",IFERROR($P86-$R86,0))</f>
        <v/>
      </c>
      <c r="T86" s="17">
        <f>IF(OR($A86="",$R86="",$R86=0),"",IFERROR($S86/$R86,0))</f>
        <v/>
      </c>
      <c r="U86" s="14" t="n"/>
      <c r="V86" s="15" t="n"/>
    </row>
    <row r="87">
      <c r="A87" s="8" t="n"/>
      <c r="B87" s="8" t="n"/>
      <c r="C87" s="8" t="n"/>
      <c r="D87" s="8" t="n"/>
      <c r="E87" s="8" t="n"/>
      <c r="F87" s="9" t="n"/>
      <c r="G87" s="9" t="n"/>
      <c r="H87" s="10" t="n"/>
      <c r="I87" s="11" t="n"/>
      <c r="J87" s="11" t="n"/>
      <c r="K87" s="11" t="n"/>
      <c r="L87" s="11" t="n"/>
      <c r="M87" s="12">
        <f>IF($A87="","",SUM($I87:$L87))</f>
        <v/>
      </c>
      <c r="N87" s="13">
        <f>IF($A87="","",IFERROR(VLOOKUP($D87,'Instructions'!$F$5:$G$13,2,FALSE),0))</f>
        <v/>
      </c>
      <c r="O87" s="12">
        <f>IF($A87="","",IFERROR($M87*$N87,0))</f>
        <v/>
      </c>
      <c r="P87" s="12">
        <f>IF($A87="","",SUM($M87,$O87))</f>
        <v/>
      </c>
      <c r="Q87" s="12">
        <f>IF($A87="","",IFERROR(IF($H87=0,0,$P87/$H87),0))</f>
        <v/>
      </c>
      <c r="R87" s="11" t="n"/>
      <c r="S87" s="12">
        <f>IF(OR($A87="",$R87=""),"",IFERROR($P87-$R87,0))</f>
        <v/>
      </c>
      <c r="T87" s="13">
        <f>IF(OR($A87="",$R87="",$R87=0),"",IFERROR($S87/$R87,0))</f>
        <v/>
      </c>
      <c r="U87" s="14" t="n"/>
      <c r="V87" s="15" t="n"/>
    </row>
    <row r="88">
      <c r="A88" s="8" t="n"/>
      <c r="B88" s="8" t="n"/>
      <c r="C88" s="8" t="n"/>
      <c r="D88" s="8" t="n"/>
      <c r="E88" s="8" t="n"/>
      <c r="F88" s="9" t="n"/>
      <c r="G88" s="9" t="n"/>
      <c r="H88" s="10" t="n"/>
      <c r="I88" s="11" t="n"/>
      <c r="J88" s="11" t="n"/>
      <c r="K88" s="11" t="n"/>
      <c r="L88" s="11" t="n"/>
      <c r="M88" s="16">
        <f>IF($A88="","",SUM($I88:$L88))</f>
        <v/>
      </c>
      <c r="N88" s="17">
        <f>IF($A88="","",IFERROR(VLOOKUP($D88,'Instructions'!$F$5:$G$13,2,FALSE),0))</f>
        <v/>
      </c>
      <c r="O88" s="16">
        <f>IF($A88="","",IFERROR($M88*$N88,0))</f>
        <v/>
      </c>
      <c r="P88" s="16">
        <f>IF($A88="","",SUM($M88,$O88))</f>
        <v/>
      </c>
      <c r="Q88" s="16">
        <f>IF($A88="","",IFERROR(IF($H88=0,0,$P88/$H88),0))</f>
        <v/>
      </c>
      <c r="R88" s="11" t="n"/>
      <c r="S88" s="16">
        <f>IF(OR($A88="",$R88=""),"",IFERROR($P88-$R88,0))</f>
        <v/>
      </c>
      <c r="T88" s="17">
        <f>IF(OR($A88="",$R88="",$R88=0),"",IFERROR($S88/$R88,0))</f>
        <v/>
      </c>
      <c r="U88" s="14" t="n"/>
      <c r="V88" s="15" t="n"/>
    </row>
    <row r="89">
      <c r="A89" s="8" t="n"/>
      <c r="B89" s="8" t="n"/>
      <c r="C89" s="8" t="n"/>
      <c r="D89" s="8" t="n"/>
      <c r="E89" s="8" t="n"/>
      <c r="F89" s="9" t="n"/>
      <c r="G89" s="9" t="n"/>
      <c r="H89" s="10" t="n"/>
      <c r="I89" s="11" t="n"/>
      <c r="J89" s="11" t="n"/>
      <c r="K89" s="11" t="n"/>
      <c r="L89" s="11" t="n"/>
      <c r="M89" s="12">
        <f>IF($A89="","",SUM($I89:$L89))</f>
        <v/>
      </c>
      <c r="N89" s="13">
        <f>IF($A89="","",IFERROR(VLOOKUP($D89,'Instructions'!$F$5:$G$13,2,FALSE),0))</f>
        <v/>
      </c>
      <c r="O89" s="12">
        <f>IF($A89="","",IFERROR($M89*$N89,0))</f>
        <v/>
      </c>
      <c r="P89" s="12">
        <f>IF($A89="","",SUM($M89,$O89))</f>
        <v/>
      </c>
      <c r="Q89" s="12">
        <f>IF($A89="","",IFERROR(IF($H89=0,0,$P89/$H89),0))</f>
        <v/>
      </c>
      <c r="R89" s="11" t="n"/>
      <c r="S89" s="12">
        <f>IF(OR($A89="",$R89=""),"",IFERROR($P89-$R89,0))</f>
        <v/>
      </c>
      <c r="T89" s="13">
        <f>IF(OR($A89="",$R89="",$R89=0),"",IFERROR($S89/$R89,0))</f>
        <v/>
      </c>
      <c r="U89" s="14" t="n"/>
      <c r="V89" s="15" t="n"/>
    </row>
    <row r="90">
      <c r="A90" s="8" t="n"/>
      <c r="B90" s="8" t="n"/>
      <c r="C90" s="8" t="n"/>
      <c r="D90" s="8" t="n"/>
      <c r="E90" s="8" t="n"/>
      <c r="F90" s="9" t="n"/>
      <c r="G90" s="9" t="n"/>
      <c r="H90" s="10" t="n"/>
      <c r="I90" s="11" t="n"/>
      <c r="J90" s="11" t="n"/>
      <c r="K90" s="11" t="n"/>
      <c r="L90" s="11" t="n"/>
      <c r="M90" s="16">
        <f>IF($A90="","",SUM($I90:$L90))</f>
        <v/>
      </c>
      <c r="N90" s="17">
        <f>IF($A90="","",IFERROR(VLOOKUP($D90,'Instructions'!$F$5:$G$13,2,FALSE),0))</f>
        <v/>
      </c>
      <c r="O90" s="16">
        <f>IF($A90="","",IFERROR($M90*$N90,0))</f>
        <v/>
      </c>
      <c r="P90" s="16">
        <f>IF($A90="","",SUM($M90,$O90))</f>
        <v/>
      </c>
      <c r="Q90" s="16">
        <f>IF($A90="","",IFERROR(IF($H90=0,0,$P90/$H90),0))</f>
        <v/>
      </c>
      <c r="R90" s="11" t="n"/>
      <c r="S90" s="16">
        <f>IF(OR($A90="",$R90=""),"",IFERROR($P90-$R90,0))</f>
        <v/>
      </c>
      <c r="T90" s="17">
        <f>IF(OR($A90="",$R90="",$R90=0),"",IFERROR($S90/$R90,0))</f>
        <v/>
      </c>
      <c r="U90" s="14" t="n"/>
      <c r="V90" s="15" t="n"/>
    </row>
    <row r="91">
      <c r="A91" s="8" t="n"/>
      <c r="B91" s="8" t="n"/>
      <c r="C91" s="8" t="n"/>
      <c r="D91" s="8" t="n"/>
      <c r="E91" s="8" t="n"/>
      <c r="F91" s="9" t="n"/>
      <c r="G91" s="9" t="n"/>
      <c r="H91" s="10" t="n"/>
      <c r="I91" s="11" t="n"/>
      <c r="J91" s="11" t="n"/>
      <c r="K91" s="11" t="n"/>
      <c r="L91" s="11" t="n"/>
      <c r="M91" s="12">
        <f>IF($A91="","",SUM($I91:$L91))</f>
        <v/>
      </c>
      <c r="N91" s="13">
        <f>IF($A91="","",IFERROR(VLOOKUP($D91,'Instructions'!$F$5:$G$13,2,FALSE),0))</f>
        <v/>
      </c>
      <c r="O91" s="12">
        <f>IF($A91="","",IFERROR($M91*$N91,0))</f>
        <v/>
      </c>
      <c r="P91" s="12">
        <f>IF($A91="","",SUM($M91,$O91))</f>
        <v/>
      </c>
      <c r="Q91" s="12">
        <f>IF($A91="","",IFERROR(IF($H91=0,0,$P91/$H91),0))</f>
        <v/>
      </c>
      <c r="R91" s="11" t="n"/>
      <c r="S91" s="12">
        <f>IF(OR($A91="",$R91=""),"",IFERROR($P91-$R91,0))</f>
        <v/>
      </c>
      <c r="T91" s="13">
        <f>IF(OR($A91="",$R91="",$R91=0),"",IFERROR($S91/$R91,0))</f>
        <v/>
      </c>
      <c r="U91" s="14" t="n"/>
      <c r="V91" s="15" t="n"/>
    </row>
    <row r="92">
      <c r="A92" s="8" t="n"/>
      <c r="B92" s="8" t="n"/>
      <c r="C92" s="8" t="n"/>
      <c r="D92" s="8" t="n"/>
      <c r="E92" s="8" t="n"/>
      <c r="F92" s="9" t="n"/>
      <c r="G92" s="9" t="n"/>
      <c r="H92" s="10" t="n"/>
      <c r="I92" s="11" t="n"/>
      <c r="J92" s="11" t="n"/>
      <c r="K92" s="11" t="n"/>
      <c r="L92" s="11" t="n"/>
      <c r="M92" s="16">
        <f>IF($A92="","",SUM($I92:$L92))</f>
        <v/>
      </c>
      <c r="N92" s="17">
        <f>IF($A92="","",IFERROR(VLOOKUP($D92,'Instructions'!$F$5:$G$13,2,FALSE),0))</f>
        <v/>
      </c>
      <c r="O92" s="16">
        <f>IF($A92="","",IFERROR($M92*$N92,0))</f>
        <v/>
      </c>
      <c r="P92" s="16">
        <f>IF($A92="","",SUM($M92,$O92))</f>
        <v/>
      </c>
      <c r="Q92" s="16">
        <f>IF($A92="","",IFERROR(IF($H92=0,0,$P92/$H92),0))</f>
        <v/>
      </c>
      <c r="R92" s="11" t="n"/>
      <c r="S92" s="16">
        <f>IF(OR($A92="",$R92=""),"",IFERROR($P92-$R92,0))</f>
        <v/>
      </c>
      <c r="T92" s="17">
        <f>IF(OR($A92="",$R92="",$R92=0),"",IFERROR($S92/$R92,0))</f>
        <v/>
      </c>
      <c r="U92" s="14" t="n"/>
      <c r="V92" s="15" t="n"/>
    </row>
    <row r="93">
      <c r="A93" s="8" t="n"/>
      <c r="B93" s="8" t="n"/>
      <c r="C93" s="8" t="n"/>
      <c r="D93" s="8" t="n"/>
      <c r="E93" s="8" t="n"/>
      <c r="F93" s="9" t="n"/>
      <c r="G93" s="9" t="n"/>
      <c r="H93" s="10" t="n"/>
      <c r="I93" s="11" t="n"/>
      <c r="J93" s="11" t="n"/>
      <c r="K93" s="11" t="n"/>
      <c r="L93" s="11" t="n"/>
      <c r="M93" s="12">
        <f>IF($A93="","",SUM($I93:$L93))</f>
        <v/>
      </c>
      <c r="N93" s="13">
        <f>IF($A93="","",IFERROR(VLOOKUP($D93,'Instructions'!$F$5:$G$13,2,FALSE),0))</f>
        <v/>
      </c>
      <c r="O93" s="12">
        <f>IF($A93="","",IFERROR($M93*$N93,0))</f>
        <v/>
      </c>
      <c r="P93" s="12">
        <f>IF($A93="","",SUM($M93,$O93))</f>
        <v/>
      </c>
      <c r="Q93" s="12">
        <f>IF($A93="","",IFERROR(IF($H93=0,0,$P93/$H93),0))</f>
        <v/>
      </c>
      <c r="R93" s="11" t="n"/>
      <c r="S93" s="12">
        <f>IF(OR($A93="",$R93=""),"",IFERROR($P93-$R93,0))</f>
        <v/>
      </c>
      <c r="T93" s="13">
        <f>IF(OR($A93="",$R93="",$R93=0),"",IFERROR($S93/$R93,0))</f>
        <v/>
      </c>
      <c r="U93" s="14" t="n"/>
      <c r="V93" s="15" t="n"/>
    </row>
    <row r="94">
      <c r="A94" s="8" t="n"/>
      <c r="B94" s="8" t="n"/>
      <c r="C94" s="8" t="n"/>
      <c r="D94" s="8" t="n"/>
      <c r="E94" s="8" t="n"/>
      <c r="F94" s="9" t="n"/>
      <c r="G94" s="9" t="n"/>
      <c r="H94" s="10" t="n"/>
      <c r="I94" s="11" t="n"/>
      <c r="J94" s="11" t="n"/>
      <c r="K94" s="11" t="n"/>
      <c r="L94" s="11" t="n"/>
      <c r="M94" s="16">
        <f>IF($A94="","",SUM($I94:$L94))</f>
        <v/>
      </c>
      <c r="N94" s="17">
        <f>IF($A94="","",IFERROR(VLOOKUP($D94,'Instructions'!$F$5:$G$13,2,FALSE),0))</f>
        <v/>
      </c>
      <c r="O94" s="16">
        <f>IF($A94="","",IFERROR($M94*$N94,0))</f>
        <v/>
      </c>
      <c r="P94" s="16">
        <f>IF($A94="","",SUM($M94,$O94))</f>
        <v/>
      </c>
      <c r="Q94" s="16">
        <f>IF($A94="","",IFERROR(IF($H94=0,0,$P94/$H94),0))</f>
        <v/>
      </c>
      <c r="R94" s="11" t="n"/>
      <c r="S94" s="16">
        <f>IF(OR($A94="",$R94=""),"",IFERROR($P94-$R94,0))</f>
        <v/>
      </c>
      <c r="T94" s="17">
        <f>IF(OR($A94="",$R94="",$R94=0),"",IFERROR($S94/$R94,0))</f>
        <v/>
      </c>
      <c r="U94" s="14" t="n"/>
      <c r="V94" s="15" t="n"/>
    </row>
    <row r="95">
      <c r="A95" s="8" t="n"/>
      <c r="B95" s="8" t="n"/>
      <c r="C95" s="8" t="n"/>
      <c r="D95" s="8" t="n"/>
      <c r="E95" s="8" t="n"/>
      <c r="F95" s="9" t="n"/>
      <c r="G95" s="9" t="n"/>
      <c r="H95" s="10" t="n"/>
      <c r="I95" s="11" t="n"/>
      <c r="J95" s="11" t="n"/>
      <c r="K95" s="11" t="n"/>
      <c r="L95" s="11" t="n"/>
      <c r="M95" s="12">
        <f>IF($A95="","",SUM($I95:$L95))</f>
        <v/>
      </c>
      <c r="N95" s="13">
        <f>IF($A95="","",IFERROR(VLOOKUP($D95,'Instructions'!$F$5:$G$13,2,FALSE),0))</f>
        <v/>
      </c>
      <c r="O95" s="12">
        <f>IF($A95="","",IFERROR($M95*$N95,0))</f>
        <v/>
      </c>
      <c r="P95" s="12">
        <f>IF($A95="","",SUM($M95,$O95))</f>
        <v/>
      </c>
      <c r="Q95" s="12">
        <f>IF($A95="","",IFERROR(IF($H95=0,0,$P95/$H95),0))</f>
        <v/>
      </c>
      <c r="R95" s="11" t="n"/>
      <c r="S95" s="12">
        <f>IF(OR($A95="",$R95=""),"",IFERROR($P95-$R95,0))</f>
        <v/>
      </c>
      <c r="T95" s="13">
        <f>IF(OR($A95="",$R95="",$R95=0),"",IFERROR($S95/$R95,0))</f>
        <v/>
      </c>
      <c r="U95" s="14" t="n"/>
      <c r="V95" s="15" t="n"/>
    </row>
    <row r="96">
      <c r="A96" s="8" t="n"/>
      <c r="B96" s="8" t="n"/>
      <c r="C96" s="8" t="n"/>
      <c r="D96" s="8" t="n"/>
      <c r="E96" s="8" t="n"/>
      <c r="F96" s="9" t="n"/>
      <c r="G96" s="9" t="n"/>
      <c r="H96" s="10" t="n"/>
      <c r="I96" s="11" t="n"/>
      <c r="J96" s="11" t="n"/>
      <c r="K96" s="11" t="n"/>
      <c r="L96" s="11" t="n"/>
      <c r="M96" s="16">
        <f>IF($A96="","",SUM($I96:$L96))</f>
        <v/>
      </c>
      <c r="N96" s="17">
        <f>IF($A96="","",IFERROR(VLOOKUP($D96,'Instructions'!$F$5:$G$13,2,FALSE),0))</f>
        <v/>
      </c>
      <c r="O96" s="16">
        <f>IF($A96="","",IFERROR($M96*$N96,0))</f>
        <v/>
      </c>
      <c r="P96" s="16">
        <f>IF($A96="","",SUM($M96,$O96))</f>
        <v/>
      </c>
      <c r="Q96" s="16">
        <f>IF($A96="","",IFERROR(IF($H96=0,0,$P96/$H96),0))</f>
        <v/>
      </c>
      <c r="R96" s="11" t="n"/>
      <c r="S96" s="16">
        <f>IF(OR($A96="",$R96=""),"",IFERROR($P96-$R96,0))</f>
        <v/>
      </c>
      <c r="T96" s="17">
        <f>IF(OR($A96="",$R96="",$R96=0),"",IFERROR($S96/$R96,0))</f>
        <v/>
      </c>
      <c r="U96" s="14" t="n"/>
      <c r="V96" s="15" t="n"/>
    </row>
    <row r="97">
      <c r="A97" s="8" t="n"/>
      <c r="B97" s="8" t="n"/>
      <c r="C97" s="8" t="n"/>
      <c r="D97" s="8" t="n"/>
      <c r="E97" s="8" t="n"/>
      <c r="F97" s="9" t="n"/>
      <c r="G97" s="9" t="n"/>
      <c r="H97" s="10" t="n"/>
      <c r="I97" s="11" t="n"/>
      <c r="J97" s="11" t="n"/>
      <c r="K97" s="11" t="n"/>
      <c r="L97" s="11" t="n"/>
      <c r="M97" s="12">
        <f>IF($A97="","",SUM($I97:$L97))</f>
        <v/>
      </c>
      <c r="N97" s="13">
        <f>IF($A97="","",IFERROR(VLOOKUP($D97,'Instructions'!$F$5:$G$13,2,FALSE),0))</f>
        <v/>
      </c>
      <c r="O97" s="12">
        <f>IF($A97="","",IFERROR($M97*$N97,0))</f>
        <v/>
      </c>
      <c r="P97" s="12">
        <f>IF($A97="","",SUM($M97,$O97))</f>
        <v/>
      </c>
      <c r="Q97" s="12">
        <f>IF($A97="","",IFERROR(IF($H97=0,0,$P97/$H97),0))</f>
        <v/>
      </c>
      <c r="R97" s="11" t="n"/>
      <c r="S97" s="12">
        <f>IF(OR($A97="",$R97=""),"",IFERROR($P97-$R97,0))</f>
        <v/>
      </c>
      <c r="T97" s="13">
        <f>IF(OR($A97="",$R97="",$R97=0),"",IFERROR($S97/$R97,0))</f>
        <v/>
      </c>
      <c r="U97" s="14" t="n"/>
      <c r="V97" s="15" t="n"/>
    </row>
    <row r="98">
      <c r="A98" s="8" t="n"/>
      <c r="B98" s="8" t="n"/>
      <c r="C98" s="8" t="n"/>
      <c r="D98" s="8" t="n"/>
      <c r="E98" s="8" t="n"/>
      <c r="F98" s="9" t="n"/>
      <c r="G98" s="9" t="n"/>
      <c r="H98" s="10" t="n"/>
      <c r="I98" s="11" t="n"/>
      <c r="J98" s="11" t="n"/>
      <c r="K98" s="11" t="n"/>
      <c r="L98" s="11" t="n"/>
      <c r="M98" s="16">
        <f>IF($A98="","",SUM($I98:$L98))</f>
        <v/>
      </c>
      <c r="N98" s="17">
        <f>IF($A98="","",IFERROR(VLOOKUP($D98,'Instructions'!$F$5:$G$13,2,FALSE),0))</f>
        <v/>
      </c>
      <c r="O98" s="16">
        <f>IF($A98="","",IFERROR($M98*$N98,0))</f>
        <v/>
      </c>
      <c r="P98" s="16">
        <f>IF($A98="","",SUM($M98,$O98))</f>
        <v/>
      </c>
      <c r="Q98" s="16">
        <f>IF($A98="","",IFERROR(IF($H98=0,0,$P98/$H98),0))</f>
        <v/>
      </c>
      <c r="R98" s="11" t="n"/>
      <c r="S98" s="16">
        <f>IF(OR($A98="",$R98=""),"",IFERROR($P98-$R98,0))</f>
        <v/>
      </c>
      <c r="T98" s="17">
        <f>IF(OR($A98="",$R98="",$R98=0),"",IFERROR($S98/$R98,0))</f>
        <v/>
      </c>
      <c r="U98" s="14" t="n"/>
      <c r="V98" s="15" t="n"/>
    </row>
    <row r="99">
      <c r="A99" s="8" t="n"/>
      <c r="B99" s="8" t="n"/>
      <c r="C99" s="8" t="n"/>
      <c r="D99" s="8" t="n"/>
      <c r="E99" s="8" t="n"/>
      <c r="F99" s="9" t="n"/>
      <c r="G99" s="9" t="n"/>
      <c r="H99" s="10" t="n"/>
      <c r="I99" s="11" t="n"/>
      <c r="J99" s="11" t="n"/>
      <c r="K99" s="11" t="n"/>
      <c r="L99" s="11" t="n"/>
      <c r="M99" s="12">
        <f>IF($A99="","",SUM($I99:$L99))</f>
        <v/>
      </c>
      <c r="N99" s="13">
        <f>IF($A99="","",IFERROR(VLOOKUP($D99,'Instructions'!$F$5:$G$13,2,FALSE),0))</f>
        <v/>
      </c>
      <c r="O99" s="12">
        <f>IF($A99="","",IFERROR($M99*$N99,0))</f>
        <v/>
      </c>
      <c r="P99" s="12">
        <f>IF($A99="","",SUM($M99,$O99))</f>
        <v/>
      </c>
      <c r="Q99" s="12">
        <f>IF($A99="","",IFERROR(IF($H99=0,0,$P99/$H99),0))</f>
        <v/>
      </c>
      <c r="R99" s="11" t="n"/>
      <c r="S99" s="12">
        <f>IF(OR($A99="",$R99=""),"",IFERROR($P99-$R99,0))</f>
        <v/>
      </c>
      <c r="T99" s="13">
        <f>IF(OR($A99="",$R99="",$R99=0),"",IFERROR($S99/$R99,0))</f>
        <v/>
      </c>
      <c r="U99" s="14" t="n"/>
      <c r="V99" s="15" t="n"/>
    </row>
    <row r="100">
      <c r="A100" s="8" t="n"/>
      <c r="B100" s="8" t="n"/>
      <c r="C100" s="8" t="n"/>
      <c r="D100" s="8" t="n"/>
      <c r="E100" s="8" t="n"/>
      <c r="F100" s="9" t="n"/>
      <c r="G100" s="9" t="n"/>
      <c r="H100" s="10" t="n"/>
      <c r="I100" s="11" t="n"/>
      <c r="J100" s="11" t="n"/>
      <c r="K100" s="11" t="n"/>
      <c r="L100" s="11" t="n"/>
      <c r="M100" s="16">
        <f>IF($A100="","",SUM($I100:$L100))</f>
        <v/>
      </c>
      <c r="N100" s="17">
        <f>IF($A100="","",IFERROR(VLOOKUP($D100,'Instructions'!$F$5:$G$13,2,FALSE),0))</f>
        <v/>
      </c>
      <c r="O100" s="16">
        <f>IF($A100="","",IFERROR($M100*$N100,0))</f>
        <v/>
      </c>
      <c r="P100" s="16">
        <f>IF($A100="","",SUM($M100,$O100))</f>
        <v/>
      </c>
      <c r="Q100" s="16">
        <f>IF($A100="","",IFERROR(IF($H100=0,0,$P100/$H100),0))</f>
        <v/>
      </c>
      <c r="R100" s="11" t="n"/>
      <c r="S100" s="16">
        <f>IF(OR($A100="",$R100=""),"",IFERROR($P100-$R100,0))</f>
        <v/>
      </c>
      <c r="T100" s="17">
        <f>IF(OR($A100="",$R100="",$R100=0),"",IFERROR($S100/$R100,0))</f>
        <v/>
      </c>
      <c r="U100" s="14" t="n"/>
      <c r="V100" s="15" t="n"/>
    </row>
    <row r="101">
      <c r="A101" s="8" t="n"/>
      <c r="B101" s="8" t="n"/>
      <c r="C101" s="8" t="n"/>
      <c r="D101" s="8" t="n"/>
      <c r="E101" s="8" t="n"/>
      <c r="F101" s="9" t="n"/>
      <c r="G101" s="9" t="n"/>
      <c r="H101" s="10" t="n"/>
      <c r="I101" s="11" t="n"/>
      <c r="J101" s="11" t="n"/>
      <c r="K101" s="11" t="n"/>
      <c r="L101" s="11" t="n"/>
      <c r="M101" s="12">
        <f>IF($A101="","",SUM($I101:$L101))</f>
        <v/>
      </c>
      <c r="N101" s="13">
        <f>IF($A101="","",IFERROR(VLOOKUP($D101,'Instructions'!$F$5:$G$13,2,FALSE),0))</f>
        <v/>
      </c>
      <c r="O101" s="12">
        <f>IF($A101="","",IFERROR($M101*$N101,0))</f>
        <v/>
      </c>
      <c r="P101" s="12">
        <f>IF($A101="","",SUM($M101,$O101))</f>
        <v/>
      </c>
      <c r="Q101" s="12">
        <f>IF($A101="","",IFERROR(IF($H101=0,0,$P101/$H101),0))</f>
        <v/>
      </c>
      <c r="R101" s="11" t="n"/>
      <c r="S101" s="12">
        <f>IF(OR($A101="",$R101=""),"",IFERROR($P101-$R101,0))</f>
        <v/>
      </c>
      <c r="T101" s="13">
        <f>IF(OR($A101="",$R101="",$R101=0),"",IFERROR($S101/$R101,0))</f>
        <v/>
      </c>
      <c r="U101" s="14" t="n"/>
      <c r="V101" s="15" t="n"/>
    </row>
    <row r="102">
      <c r="A102" s="8" t="n"/>
      <c r="B102" s="8" t="n"/>
      <c r="C102" s="8" t="n"/>
      <c r="D102" s="8" t="n"/>
      <c r="E102" s="8" t="n"/>
      <c r="F102" s="9" t="n"/>
      <c r="G102" s="9" t="n"/>
      <c r="H102" s="10" t="n"/>
      <c r="I102" s="11" t="n"/>
      <c r="J102" s="11" t="n"/>
      <c r="K102" s="11" t="n"/>
      <c r="L102" s="11" t="n"/>
      <c r="M102" s="16">
        <f>IF($A102="","",SUM($I102:$L102))</f>
        <v/>
      </c>
      <c r="N102" s="17">
        <f>IF($A102="","",IFERROR(VLOOKUP($D102,'Instructions'!$F$5:$G$13,2,FALSE),0))</f>
        <v/>
      </c>
      <c r="O102" s="16">
        <f>IF($A102="","",IFERROR($M102*$N102,0))</f>
        <v/>
      </c>
      <c r="P102" s="16">
        <f>IF($A102="","",SUM($M102,$O102))</f>
        <v/>
      </c>
      <c r="Q102" s="16">
        <f>IF($A102="","",IFERROR(IF($H102=0,0,$P102/$H102),0))</f>
        <v/>
      </c>
      <c r="R102" s="11" t="n"/>
      <c r="S102" s="16">
        <f>IF(OR($A102="",$R102=""),"",IFERROR($P102-$R102,0))</f>
        <v/>
      </c>
      <c r="T102" s="17">
        <f>IF(OR($A102="",$R102="",$R102=0),"",IFERROR($S102/$R102,0))</f>
        <v/>
      </c>
      <c r="U102" s="14" t="n"/>
      <c r="V102" s="15" t="n"/>
    </row>
    <row r="103">
      <c r="A103" s="8" t="n"/>
      <c r="B103" s="8" t="n"/>
      <c r="C103" s="8" t="n"/>
      <c r="D103" s="8" t="n"/>
      <c r="E103" s="8" t="n"/>
      <c r="F103" s="9" t="n"/>
      <c r="G103" s="9" t="n"/>
      <c r="H103" s="10" t="n"/>
      <c r="I103" s="11" t="n"/>
      <c r="J103" s="11" t="n"/>
      <c r="K103" s="11" t="n"/>
      <c r="L103" s="11" t="n"/>
      <c r="M103" s="12">
        <f>IF($A103="","",SUM($I103:$L103))</f>
        <v/>
      </c>
      <c r="N103" s="13">
        <f>IF($A103="","",IFERROR(VLOOKUP($D103,'Instructions'!$F$5:$G$13,2,FALSE),0))</f>
        <v/>
      </c>
      <c r="O103" s="12">
        <f>IF($A103="","",IFERROR($M103*$N103,0))</f>
        <v/>
      </c>
      <c r="P103" s="12">
        <f>IF($A103="","",SUM($M103,$O103))</f>
        <v/>
      </c>
      <c r="Q103" s="12">
        <f>IF($A103="","",IFERROR(IF($H103=0,0,$P103/$H103),0))</f>
        <v/>
      </c>
      <c r="R103" s="11" t="n"/>
      <c r="S103" s="12">
        <f>IF(OR($A103="",$R103=""),"",IFERROR($P103-$R103,0))</f>
        <v/>
      </c>
      <c r="T103" s="13">
        <f>IF(OR($A103="",$R103="",$R103=0),"",IFERROR($S103/$R103,0))</f>
        <v/>
      </c>
      <c r="U103" s="14" t="n"/>
      <c r="V103" s="15" t="n"/>
    </row>
    <row r="104">
      <c r="A104" s="8" t="n"/>
      <c r="B104" s="8" t="n"/>
      <c r="C104" s="8" t="n"/>
      <c r="D104" s="8" t="n"/>
      <c r="E104" s="8" t="n"/>
      <c r="F104" s="9" t="n"/>
      <c r="G104" s="9" t="n"/>
      <c r="H104" s="10" t="n"/>
      <c r="I104" s="11" t="n"/>
      <c r="J104" s="11" t="n"/>
      <c r="K104" s="11" t="n"/>
      <c r="L104" s="11" t="n"/>
      <c r="M104" s="16">
        <f>IF($A104="","",SUM($I104:$L104))</f>
        <v/>
      </c>
      <c r="N104" s="17">
        <f>IF($A104="","",IFERROR(VLOOKUP($D104,'Instructions'!$F$5:$G$13,2,FALSE),0))</f>
        <v/>
      </c>
      <c r="O104" s="16">
        <f>IF($A104="","",IFERROR($M104*$N104,0))</f>
        <v/>
      </c>
      <c r="P104" s="16">
        <f>IF($A104="","",SUM($M104,$O104))</f>
        <v/>
      </c>
      <c r="Q104" s="16">
        <f>IF($A104="","",IFERROR(IF($H104=0,0,$P104/$H104),0))</f>
        <v/>
      </c>
      <c r="R104" s="11" t="n"/>
      <c r="S104" s="16">
        <f>IF(OR($A104="",$R104=""),"",IFERROR($P104-$R104,0))</f>
        <v/>
      </c>
      <c r="T104" s="17">
        <f>IF(OR($A104="",$R104="",$R104=0),"",IFERROR($S104/$R104,0))</f>
        <v/>
      </c>
      <c r="U104" s="14" t="n"/>
      <c r="V104" s="15" t="n"/>
    </row>
  </sheetData>
  <autoFilter ref="A4:V104"/>
  <mergeCells count="1">
    <mergeCell ref="A1:V1"/>
  </mergeCells>
  <conditionalFormatting sqref="S5:T104">
    <cfRule type="expression" priority="1" dxfId="0">
      <formula>$S5&gt;0</formula>
    </cfRule>
    <cfRule type="expression" priority="2" dxfId="1">
      <formula>$S5&lt;0</formula>
    </cfRule>
  </conditionalFormatting>
  <conditionalFormatting sqref="U5:U104">
    <cfRule type="expression" priority="3" dxfId="2">
      <formula>$U5="Unpaid"</formula>
    </cfRule>
  </conditionalFormatting>
  <dataValidations count="2">
    <dataValidation sqref="D5:D104" showErrorMessage="1" showInputMessage="1" allowBlank="1" errorTitle="Select a listed province" error="Choose a province from the available Canadian tax lookup entries." type="list">
      <formula1>"Ontario,Nova Scotia,New Brunswick,Newfoundland and Labrador,Prince Edward Island,Quebec,British Columbia,Alberta,Manitoba"</formula1>
    </dataValidation>
    <dataValidation sqref="U5:U104" showErrorMessage="1" showInputMessage="1" allowBlank="1" errorTitle="Select a payment status" error="Choose Paid, Unpaid, or Disputed." type="list">
      <formula1>"Paid,Unpaid,Disputed"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40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16" customWidth="1" min="3" max="3"/>
    <col width="18" customWidth="1" min="4" max="4"/>
    <col width="19" customWidth="1" min="5" max="5"/>
    <col width="22" customWidth="1" min="6" max="6"/>
    <col width="19" customWidth="1" min="7" max="7"/>
    <col width="16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28" customHeight="1">
      <c r="A1" s="18" t="inlineStr">
        <is>
          <t>Hydro Bill Comparison Dashboard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/>
    <row r="3" ht="22" customHeight="1">
      <c r="A3" s="19" t="inlineStr">
        <is>
          <t>Summary KPIs</t>
        </is>
      </c>
      <c r="B3" s="20" t="n"/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0" t="n"/>
      <c r="P3" s="20" t="n"/>
    </row>
    <row r="4"/>
    <row r="5" ht="30" customHeight="1">
      <c r="A5" s="21" t="inlineStr">
        <is>
          <t>Total Bills Recorded</t>
        </is>
      </c>
      <c r="B5" s="22">
        <f>COUNTIF('Bill Data'!$A$5:$A$104,"&lt;&gt;")</f>
        <v/>
      </c>
      <c r="D5" s="21" t="inlineStr">
        <is>
          <t>Total Electricity Usage</t>
        </is>
      </c>
      <c r="E5" s="23">
        <f>SUM('Bill Data'!$H$5:$H$104)</f>
        <v/>
      </c>
      <c r="G5" s="21" t="inlineStr">
        <is>
          <t>Average Monthly Bill</t>
        </is>
      </c>
      <c r="H5" s="24">
        <f>IFERROR(AVERAGE('Bill Data'!$P$5:$P$104),0)</f>
        <v/>
      </c>
    </row>
    <row r="6"/>
    <row r="7" ht="30" customHeight="1">
      <c r="A7" s="21" t="inlineStr">
        <is>
          <t>Average Effective Cost per kWh</t>
        </is>
      </c>
      <c r="B7" s="24">
        <f>IFERROR(AVERAGE('Bill Data'!$Q$5:$Q$104),0)</f>
        <v/>
      </c>
      <c r="D7" s="21" t="inlineStr">
        <is>
          <t>Total Taxes Paid</t>
        </is>
      </c>
      <c r="E7" s="24">
        <f>SUM('Bill Data'!$O$5:$O$104)</f>
        <v/>
      </c>
      <c r="G7" s="21" t="inlineStr">
        <is>
          <t>Number of Unpaid Bills</t>
        </is>
      </c>
      <c r="H7" s="22">
        <f>COUNTIF('Bill Data'!$U$5:$U$104,"Unpaid")</f>
        <v/>
      </c>
    </row>
    <row r="8"/>
    <row r="9"/>
    <row r="10"/>
    <row r="11"/>
    <row r="12"/>
    <row r="13"/>
    <row r="14"/>
    <row r="15"/>
    <row r="16"/>
    <row r="17"/>
    <row r="18">
      <c r="A18" s="19" t="inlineStr">
        <is>
          <t>City and Utility Provider Comparison</t>
        </is>
      </c>
      <c r="B18" s="20" t="n"/>
      <c r="C18" s="20" t="n"/>
      <c r="D18" s="20" t="n"/>
      <c r="E18" s="20" t="n"/>
      <c r="F18" s="20" t="n"/>
      <c r="G18" s="20" t="n"/>
    </row>
    <row r="19"/>
    <row r="20" ht="32" customHeight="1">
      <c r="A20" s="21" t="inlineStr">
        <is>
          <t>City</t>
        </is>
      </c>
      <c r="B20" s="21" t="inlineStr">
        <is>
          <t>Utility Provider</t>
        </is>
      </c>
      <c r="C20" s="21" t="inlineStr">
        <is>
          <t>Number of Bills</t>
        </is>
      </c>
      <c r="D20" s="21" t="inlineStr">
        <is>
          <t>Average Usage</t>
        </is>
      </c>
      <c r="E20" s="21" t="inlineStr">
        <is>
          <t>Average Total Bill</t>
        </is>
      </c>
      <c r="F20" s="21" t="inlineStr">
        <is>
          <t>Average Cost per kWh</t>
        </is>
      </c>
      <c r="G20" s="21" t="inlineStr">
        <is>
          <t>Lowest Monthly Bill</t>
        </is>
      </c>
    </row>
    <row r="21">
      <c r="A21" s="25" t="inlineStr">
        <is>
          <t>Toronto</t>
        </is>
      </c>
      <c r="B21" s="25" t="inlineStr">
        <is>
          <t>Toronto Hydro</t>
        </is>
      </c>
      <c r="C21" s="26">
        <f>COUNTIF('Bill Data'!$C$5:$C$104,$A21)</f>
        <v/>
      </c>
      <c r="D21" s="27">
        <f>IFERROR(AVERAGEIF('Bill Data'!$C$5:$C$104,$A21,'Bill Data'!$H$5:$H$104),0)</f>
        <v/>
      </c>
      <c r="E21" s="12">
        <f>IFERROR(AVERAGEIF('Bill Data'!$C$5:$C$104,$A21,'Bill Data'!$P$5:$P$104),0)</f>
        <v/>
      </c>
      <c r="F21" s="12">
        <f>IFERROR(AVERAGEIF('Bill Data'!$C$5:$C$104,$A21,'Bill Data'!$Q$5:$Q$104),0)</f>
        <v/>
      </c>
      <c r="G21" s="12">
        <f>IFERROR(MINIFS('Bill Data'!$P$5:$P$104,'Bill Data'!$C$5:$C$104,$A21),0)</f>
        <v/>
      </c>
    </row>
    <row r="22">
      <c r="A22" s="28" t="inlineStr">
        <is>
          <t>Ottawa</t>
        </is>
      </c>
      <c r="B22" s="28" t="inlineStr">
        <is>
          <t>Hydro Ottawa</t>
        </is>
      </c>
      <c r="C22" s="29">
        <f>COUNTIF('Bill Data'!$C$5:$C$104,$A22)</f>
        <v/>
      </c>
      <c r="D22" s="30">
        <f>IFERROR(AVERAGEIF('Bill Data'!$C$5:$C$104,$A22,'Bill Data'!$H$5:$H$104),0)</f>
        <v/>
      </c>
      <c r="E22" s="16">
        <f>IFERROR(AVERAGEIF('Bill Data'!$C$5:$C$104,$A22,'Bill Data'!$P$5:$P$104),0)</f>
        <v/>
      </c>
      <c r="F22" s="16">
        <f>IFERROR(AVERAGEIF('Bill Data'!$C$5:$C$104,$A22,'Bill Data'!$Q$5:$Q$104),0)</f>
        <v/>
      </c>
      <c r="G22" s="16">
        <f>IFERROR(MINIFS('Bill Data'!$P$5:$P$104,'Bill Data'!$C$5:$C$104,$A22),0)</f>
        <v/>
      </c>
    </row>
    <row r="23">
      <c r="A23" s="25" t="inlineStr">
        <is>
          <t>Montreal</t>
        </is>
      </c>
      <c r="B23" s="25" t="inlineStr">
        <is>
          <t>Hydro-Québec</t>
        </is>
      </c>
      <c r="C23" s="26">
        <f>COUNTIF('Bill Data'!$C$5:$C$104,$A23)</f>
        <v/>
      </c>
      <c r="D23" s="27">
        <f>IFERROR(AVERAGEIF('Bill Data'!$C$5:$C$104,$A23,'Bill Data'!$H$5:$H$104),0)</f>
        <v/>
      </c>
      <c r="E23" s="12">
        <f>IFERROR(AVERAGEIF('Bill Data'!$C$5:$C$104,$A23,'Bill Data'!$P$5:$P$104),0)</f>
        <v/>
      </c>
      <c r="F23" s="12">
        <f>IFERROR(AVERAGEIF('Bill Data'!$C$5:$C$104,$A23,'Bill Data'!$Q$5:$Q$104),0)</f>
        <v/>
      </c>
      <c r="G23" s="12">
        <f>IFERROR(MINIFS('Bill Data'!$P$5:$P$104,'Bill Data'!$C$5:$C$104,$A23),0)</f>
        <v/>
      </c>
    </row>
    <row r="24">
      <c r="A24" s="28" t="inlineStr">
        <is>
          <t>Vancouver</t>
        </is>
      </c>
      <c r="B24" s="28" t="inlineStr">
        <is>
          <t>BC Hydro</t>
        </is>
      </c>
      <c r="C24" s="29">
        <f>COUNTIF('Bill Data'!$C$5:$C$104,$A24)</f>
        <v/>
      </c>
      <c r="D24" s="30">
        <f>IFERROR(AVERAGEIF('Bill Data'!$C$5:$C$104,$A24,'Bill Data'!$H$5:$H$104),0)</f>
        <v/>
      </c>
      <c r="E24" s="16">
        <f>IFERROR(AVERAGEIF('Bill Data'!$C$5:$C$104,$A24,'Bill Data'!$P$5:$P$104),0)</f>
        <v/>
      </c>
      <c r="F24" s="16">
        <f>IFERROR(AVERAGEIF('Bill Data'!$C$5:$C$104,$A24,'Bill Data'!$Q$5:$Q$104),0)</f>
        <v/>
      </c>
      <c r="G24" s="16">
        <f>IFERROR(MINIFS('Bill Data'!$P$5:$P$104,'Bill Data'!$C$5:$C$104,$A24),0)</f>
        <v/>
      </c>
    </row>
    <row r="25">
      <c r="A25" s="25" t="inlineStr">
        <is>
          <t>Calgary</t>
        </is>
      </c>
      <c r="B25" s="25" t="inlineStr">
        <is>
          <t>ENMAX</t>
        </is>
      </c>
      <c r="C25" s="26">
        <f>COUNTIF('Bill Data'!$C$5:$C$104,$A25)</f>
        <v/>
      </c>
      <c r="D25" s="27">
        <f>IFERROR(AVERAGEIF('Bill Data'!$C$5:$C$104,$A25,'Bill Data'!$H$5:$H$104),0)</f>
        <v/>
      </c>
      <c r="E25" s="12">
        <f>IFERROR(AVERAGEIF('Bill Data'!$C$5:$C$104,$A25,'Bill Data'!$P$5:$P$104),0)</f>
        <v/>
      </c>
      <c r="F25" s="12">
        <f>IFERROR(AVERAGEIF('Bill Data'!$C$5:$C$104,$A25,'Bill Data'!$Q$5:$Q$104),0)</f>
        <v/>
      </c>
      <c r="G25" s="12">
        <f>IFERROR(MINIFS('Bill Data'!$P$5:$P$104,'Bill Data'!$C$5:$C$104,$A25),0)</f>
        <v/>
      </c>
    </row>
    <row r="26">
      <c r="A26" s="28" t="inlineStr">
        <is>
          <t>Edmonton</t>
        </is>
      </c>
      <c r="B26" s="28" t="inlineStr">
        <is>
          <t>EPCOR</t>
        </is>
      </c>
      <c r="C26" s="29">
        <f>COUNTIF('Bill Data'!$C$5:$C$104,$A26)</f>
        <v/>
      </c>
      <c r="D26" s="30">
        <f>IFERROR(AVERAGEIF('Bill Data'!$C$5:$C$104,$A26,'Bill Data'!$H$5:$H$104),0)</f>
        <v/>
      </c>
      <c r="E26" s="16">
        <f>IFERROR(AVERAGEIF('Bill Data'!$C$5:$C$104,$A26,'Bill Data'!$P$5:$P$104),0)</f>
        <v/>
      </c>
      <c r="F26" s="16">
        <f>IFERROR(AVERAGEIF('Bill Data'!$C$5:$C$104,$A26,'Bill Data'!$Q$5:$Q$104),0)</f>
        <v/>
      </c>
      <c r="G26" s="16">
        <f>IFERROR(MINIFS('Bill Data'!$P$5:$P$104,'Bill Data'!$C$5:$C$104,$A26),0)</f>
        <v/>
      </c>
    </row>
    <row r="27">
      <c r="A27" s="25" t="inlineStr">
        <is>
          <t>Winnipeg</t>
        </is>
      </c>
      <c r="B27" s="25" t="inlineStr">
        <is>
          <t>Manitoba Hydro</t>
        </is>
      </c>
      <c r="C27" s="26">
        <f>COUNTIF('Bill Data'!$C$5:$C$104,$A27)</f>
        <v/>
      </c>
      <c r="D27" s="27">
        <f>IFERROR(AVERAGEIF('Bill Data'!$C$5:$C$104,$A27,'Bill Data'!$H$5:$H$104),0)</f>
        <v/>
      </c>
      <c r="E27" s="12">
        <f>IFERROR(AVERAGEIF('Bill Data'!$C$5:$C$104,$A27,'Bill Data'!$P$5:$P$104),0)</f>
        <v/>
      </c>
      <c r="F27" s="12">
        <f>IFERROR(AVERAGEIF('Bill Data'!$C$5:$C$104,$A27,'Bill Data'!$Q$5:$Q$104),0)</f>
        <v/>
      </c>
      <c r="G27" s="12">
        <f>IFERROR(MINIFS('Bill Data'!$P$5:$P$104,'Bill Data'!$C$5:$C$104,$A27),0)</f>
        <v/>
      </c>
    </row>
    <row r="28">
      <c r="A28" s="28" t="inlineStr">
        <is>
          <t>Halifax</t>
        </is>
      </c>
      <c r="B28" s="28" t="inlineStr">
        <is>
          <t>Nova Scotia Power</t>
        </is>
      </c>
      <c r="C28" s="29">
        <f>COUNTIF('Bill Data'!$C$5:$C$104,$A28)</f>
        <v/>
      </c>
      <c r="D28" s="30">
        <f>IFERROR(AVERAGEIF('Bill Data'!$C$5:$C$104,$A28,'Bill Data'!$H$5:$H$104),0)</f>
        <v/>
      </c>
      <c r="E28" s="16">
        <f>IFERROR(AVERAGEIF('Bill Data'!$C$5:$C$104,$A28,'Bill Data'!$P$5:$P$104),0)</f>
        <v/>
      </c>
      <c r="F28" s="16">
        <f>IFERROR(AVERAGEIF('Bill Data'!$C$5:$C$104,$A28,'Bill Data'!$Q$5:$Q$104),0)</f>
        <v/>
      </c>
      <c r="G28" s="16">
        <f>IFERROR(MINIFS('Bill Data'!$P$5:$P$104,'Bill Data'!$C$5:$C$104,$A28),0)</f>
        <v/>
      </c>
    </row>
    <row r="29">
      <c r="A29" s="25" t="inlineStr">
        <is>
          <t>Quebec City</t>
        </is>
      </c>
      <c r="B29" s="25" t="inlineStr">
        <is>
          <t>Hydro-Québec</t>
        </is>
      </c>
      <c r="C29" s="26">
        <f>COUNTIF('Bill Data'!$C$5:$C$104,$A29)</f>
        <v/>
      </c>
      <c r="D29" s="27">
        <f>IFERROR(AVERAGEIF('Bill Data'!$C$5:$C$104,$A29,'Bill Data'!$H$5:$H$104),0)</f>
        <v/>
      </c>
      <c r="E29" s="12">
        <f>IFERROR(AVERAGEIF('Bill Data'!$C$5:$C$104,$A29,'Bill Data'!$P$5:$P$104),0)</f>
        <v/>
      </c>
      <c r="F29" s="12">
        <f>IFERROR(AVERAGEIF('Bill Data'!$C$5:$C$104,$A29,'Bill Data'!$Q$5:$Q$104),0)</f>
        <v/>
      </c>
      <c r="G29" s="12">
        <f>IFERROR(MINIFS('Bill Data'!$P$5:$P$104,'Bill Data'!$C$5:$C$104,$A29),0)</f>
        <v/>
      </c>
    </row>
    <row r="30">
      <c r="A30" s="28" t="inlineStr">
        <is>
          <t>Victoria</t>
        </is>
      </c>
      <c r="B30" s="28" t="inlineStr">
        <is>
          <t>BC Hydro</t>
        </is>
      </c>
      <c r="C30" s="29">
        <f>COUNTIF('Bill Data'!$C$5:$C$104,$A30)</f>
        <v/>
      </c>
      <c r="D30" s="30">
        <f>IFERROR(AVERAGEIF('Bill Data'!$C$5:$C$104,$A30,'Bill Data'!$H$5:$H$104),0)</f>
        <v/>
      </c>
      <c r="E30" s="16">
        <f>IFERROR(AVERAGEIF('Bill Data'!$C$5:$C$104,$A30,'Bill Data'!$P$5:$P$104),0)</f>
        <v/>
      </c>
      <c r="F30" s="16">
        <f>IFERROR(AVERAGEIF('Bill Data'!$C$5:$C$104,$A30,'Bill Data'!$Q$5:$Q$104),0)</f>
        <v/>
      </c>
      <c r="G30" s="16">
        <f>IFERROR(MINIFS('Bill Data'!$P$5:$P$104,'Bill Data'!$C$5:$C$104,$A30),0)</f>
        <v/>
      </c>
    </row>
    <row r="31"/>
    <row r="32"/>
    <row r="33"/>
    <row r="34">
      <c r="A34" s="31" t="inlineStr">
        <is>
          <t>Total Bill Composition</t>
        </is>
      </c>
      <c r="B34" s="20" t="n"/>
    </row>
    <row r="35">
      <c r="A35" s="32" t="inlineStr">
        <is>
          <t>Charge Component</t>
        </is>
      </c>
      <c r="B35" s="32" t="inlineStr">
        <is>
          <t>Total Amount</t>
        </is>
      </c>
    </row>
    <row r="36">
      <c r="A36" s="25" t="inlineStr">
        <is>
          <t>Electricity Charge</t>
        </is>
      </c>
      <c r="B36" s="12">
        <f>SUM('Bill Data'!$I$5:$I$104)</f>
        <v/>
      </c>
    </row>
    <row r="37">
      <c r="A37" s="28" t="inlineStr">
        <is>
          <t>Delivery Charge</t>
        </is>
      </c>
      <c r="B37" s="16">
        <f>SUM('Bill Data'!$J$5:$J$104)</f>
        <v/>
      </c>
    </row>
    <row r="38">
      <c r="A38" s="25" t="inlineStr">
        <is>
          <t>Regulatory Charges</t>
        </is>
      </c>
      <c r="B38" s="12">
        <f>SUM('Bill Data'!$K$5:$K$104)</f>
        <v/>
      </c>
    </row>
    <row r="39">
      <c r="A39" s="28" t="inlineStr">
        <is>
          <t>Fixed Monthly Charge</t>
        </is>
      </c>
      <c r="B39" s="16">
        <f>SUM('Bill Data'!$L$5:$L$104)</f>
        <v/>
      </c>
    </row>
    <row r="40">
      <c r="A40" s="25" t="inlineStr">
        <is>
          <t>Tax Amount</t>
        </is>
      </c>
      <c r="B40" s="12">
        <f>SUM('Bill Data'!$O$5:$O$104)</f>
        <v/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8" customWidth="1" min="1" max="1"/>
    <col width="3" customWidth="1" min="2" max="2"/>
    <col width="3" customWidth="1" min="3" max="3"/>
    <col width="3" customWidth="1" min="4" max="4"/>
    <col width="3" customWidth="1" min="5" max="5"/>
    <col width="30" customWidth="1" min="6" max="6"/>
    <col width="14" customWidth="1" min="7" max="7"/>
  </cols>
  <sheetData>
    <row r="1" ht="28" customHeight="1">
      <c r="A1" s="1" t="inlineStr">
        <is>
          <t>Instructions and Provincial Tax Lookup</t>
        </is>
      </c>
      <c r="B1" s="2" t="n"/>
      <c r="C1" s="2" t="n"/>
      <c r="D1" s="2" t="n"/>
      <c r="E1" s="2" t="n"/>
      <c r="F1" s="2" t="n"/>
      <c r="G1" s="3" t="n"/>
    </row>
    <row r="2"/>
    <row r="3">
      <c r="A3" s="5" t="inlineStr">
        <is>
          <t>Using this workbook</t>
        </is>
      </c>
      <c r="F3" s="33" t="inlineStr">
        <is>
          <t>Provincial Tax Lookup</t>
        </is>
      </c>
      <c r="G3" s="6" t="n"/>
    </row>
    <row r="4" ht="28" customHeight="1">
      <c r="A4" s="34" t="inlineStr">
        <is>
          <t>Yellow cells are intended for user input.</t>
        </is>
      </c>
      <c r="F4" s="35" t="inlineStr">
        <is>
          <t>Province</t>
        </is>
      </c>
      <c r="G4" s="35" t="inlineStr">
        <is>
          <t>Tax Rate</t>
        </is>
      </c>
    </row>
    <row r="5" ht="28" customHeight="1">
      <c r="A5" s="36" t="inlineStr">
        <is>
          <t>Enter electricity usage and charge components from each hydro bill.</t>
        </is>
      </c>
      <c r="F5" s="8" t="inlineStr">
        <is>
          <t>Ontario</t>
        </is>
      </c>
      <c r="G5" s="37" t="n">
        <v>0.13</v>
      </c>
    </row>
    <row r="6" ht="28" customHeight="1">
      <c r="A6" s="34" t="inlineStr">
        <is>
          <t>Use billing dates in YYYY-MM-DD format.</t>
        </is>
      </c>
      <c r="F6" s="8" t="inlineStr">
        <is>
          <t>Nova Scotia</t>
        </is>
      </c>
      <c r="G6" s="37" t="n">
        <v>0.15</v>
      </c>
    </row>
    <row r="7" ht="28" customHeight="1">
      <c r="A7" s="36" t="inlineStr">
        <is>
          <t>Enter total charges before tax; formulas calculate tax and total bill.</t>
        </is>
      </c>
      <c r="F7" s="8" t="inlineStr">
        <is>
          <t>New Brunswick</t>
        </is>
      </c>
      <c r="G7" s="37" t="n">
        <v>0.15</v>
      </c>
    </row>
    <row r="8" ht="28" customHeight="1">
      <c r="A8" s="34" t="inlineStr">
        <is>
          <t>Confirm whether the bill includes GST, HST, or provincial tax.</t>
        </is>
      </c>
      <c r="F8" s="8" t="inlineStr">
        <is>
          <t>Newfoundland and Labrador</t>
        </is>
      </c>
      <c r="G8" s="37" t="n">
        <v>0.15</v>
      </c>
    </row>
    <row r="9" ht="28" customHeight="1">
      <c r="A9" s="36" t="inlineStr">
        <is>
          <t>Payment statuses: Paid, Unpaid, Disputed.</t>
        </is>
      </c>
      <c r="F9" s="8" t="inlineStr">
        <is>
          <t>Prince Edward Island</t>
        </is>
      </c>
      <c r="G9" s="37" t="n">
        <v>0.15</v>
      </c>
    </row>
    <row r="10" ht="28" customHeight="1">
      <c r="A10" s="34" t="inlineStr">
        <is>
          <t>The workbook supports comparison of utility costs, usage, taxes, and month-over-month changes.</t>
        </is>
      </c>
      <c r="F10" s="8" t="inlineStr">
        <is>
          <t>Quebec</t>
        </is>
      </c>
      <c r="G10" s="37" t="n">
        <v>0.14975</v>
      </c>
    </row>
    <row r="11" ht="28" customHeight="1">
      <c r="A11" s="36" t="inlineStr">
        <is>
          <t>Canadian privacy reminder: avoid entering unnecessary personal information in accordance with PIPEDA.</t>
        </is>
      </c>
      <c r="F11" s="8" t="inlineStr">
        <is>
          <t>British Columbia</t>
        </is>
      </c>
      <c r="G11" s="37" t="n">
        <v>0.05</v>
      </c>
    </row>
    <row r="12">
      <c r="F12" s="8" t="inlineStr">
        <is>
          <t>Alberta</t>
        </is>
      </c>
      <c r="G12" s="37" t="n">
        <v>0.05</v>
      </c>
    </row>
    <row r="13">
      <c r="F13" s="8" t="inlineStr">
        <is>
          <t>Manitoba</t>
        </is>
      </c>
      <c r="G13" s="37" t="n">
        <v>0.05</v>
      </c>
    </row>
    <row r="14"/>
    <row r="15" ht="36" customHeight="1">
      <c r="F15" s="38" t="inlineStr">
        <is>
          <t>Tax rates are editable reference values. Confirm the applicable tax treatment shown on each bill.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2026-09-08T19:31:17Z</dcterms:created>
  <dcterms:modified xmlns:dcterms="http://purl.org/dc/terms/" xmlns:xsi="http://www.w3.org/2001/XMLSchema-instance" xsi:type="dcterms:W3CDTF">2026-09-08T19:31:17Z</dcterms:modified>
</cp:coreProperties>
</file>