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Expense Log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$#,##0.00"/>
    <numFmt numFmtId="166" formatCode="0.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color rgb="001F2937"/>
      <sz val="10"/>
    </font>
    <font>
      <name val="Aptos"/>
      <color rgb="001F2937"/>
      <sz val="9"/>
    </font>
    <font>
      <name val="Aptos"/>
      <b val="1"/>
      <color rgb="001F2937"/>
      <sz val="10"/>
    </font>
    <font>
      <name val="Aptos Display"/>
      <b val="1"/>
      <color rgb="00FFFFFF"/>
      <sz val="14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C8102E"/>
      </patternFill>
    </fill>
    <fill>
      <patternFill patternType="solid">
        <fgColor rgb="00FFFFFF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16A34A"/>
      </patternFill>
    </fill>
    <fill>
      <patternFill patternType="solid">
        <fgColor rgb="00DC2626"/>
      </patternFill>
    </fill>
  </fills>
  <borders count="11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 style="thin">
        <color rgb="00D1D5DB"/>
      </left>
      <right/>
      <top/>
      <bottom/>
      <diagonal/>
    </border>
    <border>
      <left/>
      <right style="thin">
        <color rgb="00D1D5DB"/>
      </right>
      <top/>
      <bottom/>
      <diagonal/>
    </border>
    <border>
      <left style="thin">
        <color rgb="00D1D5DB"/>
      </left>
      <right/>
      <top/>
      <bottom style="thin">
        <color rgb="00D1D5DB"/>
      </bottom>
      <diagonal/>
    </border>
    <border>
      <left/>
      <right/>
      <top/>
      <bottom style="thin">
        <color rgb="00D1D5DB"/>
      </bottom>
      <diagonal/>
    </border>
    <border>
      <left/>
      <right style="thin">
        <color rgb="00D1D5DB"/>
      </right>
      <top/>
      <bottom style="thin">
        <color rgb="00D1D5DB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0" fontId="3" fillId="5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/>
    </xf>
    <xf numFmtId="0" fontId="3" fillId="8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2" fillId="2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2" fillId="2" borderId="1" pivotButton="0" quotePrefix="0" xfId="0"/>
    <xf numFmtId="0" fontId="0" fillId="2" borderId="1" pivotButton="0" quotePrefix="0" xfId="0"/>
    <xf numFmtId="0" fontId="0" fillId="3" borderId="1" pivotButton="0" quotePrefix="0" xfId="0"/>
    <xf numFmtId="0" fontId="2" fillId="3" borderId="1" pivotButton="0" quotePrefix="0" xfId="0"/>
    <xf numFmtId="0" fontId="3" fillId="5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right" vertical="center"/>
    </xf>
    <xf numFmtId="0" fontId="3" fillId="5" borderId="1" pivotButton="0" quotePrefix="0" xfId="0"/>
    <xf numFmtId="0" fontId="3" fillId="4" borderId="1" pivotButton="0" quotePrefix="0" xfId="0"/>
    <xf numFmtId="166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5" fontId="6" fillId="7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3" fontId="3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top" wrapText="1"/>
    </xf>
    <xf numFmtId="0" fontId="1" fillId="2" borderId="10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1"/>
      </font>
      <fill>
        <patternFill patternType="solid">
          <fgColor rgb="00DC2626"/>
        </patternFill>
      </fill>
    </dxf>
    <dxf>
      <font>
        <name val="Aptos"/>
        <b val="1"/>
        <color rgb="001F2937"/>
        <sz val="10"/>
      </font>
      <fill>
        <patternFill patternType="solid">
          <fgColor rgb="00F59E0B"/>
        </patternFill>
      </fill>
    </dxf>
    <dxf>
      <font>
        <name val="Aptos"/>
        <b val="1"/>
        <color rgb="00FFFFFF"/>
        <sz val="11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Eligible Net Expenses by Medical Category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'Summary'!O2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'Summary'!$N$3:$N$11</f>
            </numRef>
          </cat>
          <val>
            <numRef>
              <f>'Summary'!$O$3:$O$11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Medical Category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Eligible Net Expense (CAD)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Gross Expenses vs Reimbursements</a:t>
            </a:r>
          </a:p>
        </rich>
      </tx>
    </title>
    <plotArea>
      <doughnutChart>
        <varyColors val="1"/>
        <ser>
          <idx val="0"/>
          <order val="0"/>
          <tx>
            <strRef>
              <f>'Summary'!O14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'Summary'!$N$15:$N$16</f>
            </numRef>
          </cat>
          <val>
            <numRef>
              <f>'Summary'!$O$15:$O$16</f>
            </numRef>
          </val>
        </ser>
        <firstSliceAng val="0"/>
        <holeSize val="60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Eligible Net Expenses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'Summary'!O19</f>
            </strRef>
          </tx>
          <spPr>
            <a:ln xmlns:a="http://schemas.openxmlformats.org/drawingml/2006/main">
              <a:solidFill>
                <a:srgbClr val="16A3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'Summary'!$N$20:$N$31</f>
            </numRef>
          </cat>
          <val>
            <numRef>
              <f>'Summary'!$O$20:$O$31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Expense 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Eligible Net Expense (CAD)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468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34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ExpenseLog" displayName="ExpenseLog" ref="A3:N103" headerRowCount="1">
  <autoFilter ref="A3:N103"/>
  <tableColumns count="14">
    <tableColumn id="1" name="Expense ID"/>
    <tableColumn id="2" name="Taxpayer"/>
    <tableColumn id="3" name="Family Member"/>
    <tableColumn id="4" name="City"/>
    <tableColumn id="5" name="Province"/>
    <tableColumn id="6" name="Expense Date"/>
    <tableColumn id="7" name="Medical Category"/>
    <tableColumn id="8" name="Service Provider"/>
    <tableColumn id="9" name="Eligible Status"/>
    <tableColumn id="10" name="Amount Paid (CAD)"/>
    <tableColumn id="11" name="Reimbursed (CAD)"/>
    <tableColumn id="12" name="Net Expense (CAD)"/>
    <tableColumn id="13" name="Receipt Available"/>
    <tableColumn id="14" name="Note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8" customHeight="1">
      <c r="A1" s="1" t="inlineStr">
        <is>
          <t>Canadian Medical Expense Tax Credit Estimate</t>
        </is>
      </c>
    </row>
    <row r="2"/>
    <row r="3">
      <c r="A3" s="2" t="inlineStr">
        <is>
          <t>Purpose and workflow</t>
        </is>
      </c>
    </row>
    <row r="4" ht="28" customHeight="1">
      <c r="A4" s="3" t="inlineStr">
        <is>
          <t>1. Enter taxpayer details, tax year, net income, and the eligible 12-month period on the Summary sheet.</t>
        </is>
      </c>
      <c r="B4" s="4" t="n"/>
      <c r="C4" s="4" t="n"/>
      <c r="D4" s="4" t="n"/>
      <c r="E4" s="4" t="n"/>
      <c r="F4" s="4" t="n"/>
      <c r="G4" s="4" t="n"/>
      <c r="H4" s="5" t="n"/>
    </row>
    <row r="5" ht="28" customHeight="1">
      <c r="A5" s="3" t="inlineStr">
        <is>
          <t>2. Record eligible medical expenses, reimbursements, receipts, and notes on the Expense Log sheet.</t>
        </is>
      </c>
      <c r="B5" s="4" t="n"/>
      <c r="C5" s="4" t="n"/>
      <c r="D5" s="4" t="n"/>
      <c r="E5" s="4" t="n"/>
      <c r="F5" s="4" t="n"/>
      <c r="G5" s="4" t="n"/>
      <c r="H5" s="5" t="n"/>
    </row>
    <row r="6" ht="28" customHeight="1">
      <c r="A6" s="3" t="inlineStr">
        <is>
          <t>3. Review the Summary sheet for estimated eligible expenses, thresholds, and credit estimates.</t>
        </is>
      </c>
      <c r="B6" s="4" t="n"/>
      <c r="C6" s="4" t="n"/>
      <c r="D6" s="4" t="n"/>
      <c r="E6" s="4" t="n"/>
      <c r="F6" s="4" t="n"/>
      <c r="G6" s="4" t="n"/>
      <c r="H6" s="5" t="n"/>
    </row>
    <row r="7" ht="28" customHeight="1">
      <c r="A7" s="3" t="inlineStr">
        <is>
          <t>4. Retain receipts, prescriptions, referral documentation, and reimbursement records.</t>
        </is>
      </c>
      <c r="B7" s="4" t="n"/>
      <c r="C7" s="4" t="n"/>
      <c r="D7" s="4" t="n"/>
      <c r="E7" s="4" t="n"/>
      <c r="F7" s="4" t="n"/>
      <c r="G7" s="4" t="n"/>
      <c r="H7" s="5" t="n"/>
    </row>
    <row r="8"/>
    <row r="9"/>
    <row r="10"/>
    <row r="11">
      <c r="A11" s="2" t="inlineStr">
        <is>
          <t>CRA reminders</t>
        </is>
      </c>
    </row>
    <row r="12" ht="26" customHeight="1">
      <c r="A12" s="6" t="inlineStr">
        <is>
          <t>• Expenses must generally be paid within an eligible 12-month period ending in the tax year.</t>
        </is>
      </c>
      <c r="B12" s="4" t="n"/>
      <c r="C12" s="4" t="n"/>
      <c r="D12" s="4" t="n"/>
      <c r="E12" s="4" t="n"/>
      <c r="F12" s="4" t="n"/>
      <c r="G12" s="4" t="n"/>
      <c r="H12" s="5" t="n"/>
    </row>
    <row r="13" ht="26" customHeight="1">
      <c r="A13" s="6" t="inlineStr">
        <is>
          <t>• Subtract employer, insurer, or other reimbursements from eligible expenses.</t>
        </is>
      </c>
      <c r="B13" s="4" t="n"/>
      <c r="C13" s="4" t="n"/>
      <c r="D13" s="4" t="n"/>
      <c r="E13" s="4" t="n"/>
      <c r="F13" s="4" t="n"/>
      <c r="G13" s="4" t="n"/>
      <c r="H13" s="5" t="n"/>
    </row>
    <row r="14" ht="26" customHeight="1">
      <c r="A14" s="6" t="inlineStr">
        <is>
          <t>• Keep supporting documentation; do not submit receipts with the return unless requested.</t>
        </is>
      </c>
      <c r="B14" s="4" t="n"/>
      <c r="C14" s="4" t="n"/>
      <c r="D14" s="4" t="n"/>
      <c r="E14" s="4" t="n"/>
      <c r="F14" s="4" t="n"/>
      <c r="G14" s="4" t="n"/>
      <c r="H14" s="5" t="n"/>
    </row>
    <row r="15" ht="26" customHeight="1">
      <c r="A15" s="6" t="inlineStr">
        <is>
          <t>• Verify eligibility using CRA guidance and the appropriate federal and provincial or territorial tax forms.</t>
        </is>
      </c>
      <c r="B15" s="4" t="n"/>
      <c r="C15" s="4" t="n"/>
      <c r="D15" s="4" t="n"/>
      <c r="E15" s="4" t="n"/>
      <c r="F15" s="4" t="n"/>
      <c r="G15" s="4" t="n"/>
      <c r="H15" s="5" t="n"/>
    </row>
    <row r="16"/>
    <row r="17"/>
    <row r="18">
      <c r="A18" s="2" t="inlineStr">
        <is>
          <t>Colour key</t>
        </is>
      </c>
    </row>
    <row r="19">
      <c r="A19" s="7" t="inlineStr">
        <is>
          <t>Pale yellow cells</t>
        </is>
      </c>
      <c r="B19" s="8" t="inlineStr">
        <is>
          <t>User inputs</t>
        </is>
      </c>
      <c r="C19" s="9" t="n"/>
      <c r="D19" s="9" t="n"/>
    </row>
    <row r="20">
      <c r="A20" s="10" t="inlineStr">
        <is>
          <t>Green values</t>
        </is>
      </c>
      <c r="B20" s="8" t="inlineStr">
        <is>
          <t>Positive or qualifying values</t>
        </is>
      </c>
      <c r="C20" s="9" t="n"/>
      <c r="D20" s="9" t="n"/>
    </row>
    <row r="21">
      <c r="A21" s="11" t="inlineStr">
        <is>
          <t>Red values</t>
        </is>
      </c>
      <c r="B21" s="8" t="inlineStr">
        <is>
          <t>Warnings or incomplete information</t>
        </is>
      </c>
      <c r="C21" s="9" t="n"/>
      <c r="D21" s="9" t="n"/>
    </row>
    <row r="22"/>
    <row r="23">
      <c r="A23" s="2" t="inlineStr">
        <is>
          <t>Important limitation</t>
        </is>
      </c>
    </row>
    <row r="24" ht="30" customHeight="1">
      <c r="A24" s="12" t="inlineStr">
        <is>
          <t>This workbook is an estimate only. It does not calculate refundable medical credits, provincial or territorial credits in every jurisdiction, or replace professional tax advice. Verify current tax-year limits, eligible expenses, CRA guidance, and applicable provincial or territorial rules.</t>
        </is>
      </c>
      <c r="B24" s="13" t="n"/>
      <c r="C24" s="13" t="n"/>
      <c r="D24" s="13" t="n"/>
      <c r="E24" s="13" t="n"/>
      <c r="F24" s="13" t="n"/>
      <c r="G24" s="13" t="n"/>
      <c r="H24" s="14" t="n"/>
    </row>
    <row r="25" ht="30" customHeight="1">
      <c r="A25" s="15" t="n"/>
      <c r="B25" s="16" t="n"/>
      <c r="C25" s="16" t="n"/>
      <c r="D25" s="16" t="n"/>
      <c r="E25" s="16" t="n"/>
      <c r="F25" s="16" t="n"/>
      <c r="G25" s="16" t="n"/>
      <c r="H25" s="17" t="n"/>
    </row>
  </sheetData>
  <mergeCells count="10">
    <mergeCell ref="A1:H1"/>
    <mergeCell ref="A4:H4"/>
    <mergeCell ref="A5:H5"/>
    <mergeCell ref="A6:H6"/>
    <mergeCell ref="A7:H7"/>
    <mergeCell ref="A12:H12"/>
    <mergeCell ref="A13:H13"/>
    <mergeCell ref="A14:H14"/>
    <mergeCell ref="A15:H15"/>
    <mergeCell ref="A24:H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9" customWidth="1" min="2" max="2"/>
    <col width="19" customWidth="1" min="3" max="3"/>
    <col width="16" customWidth="1" min="4" max="4"/>
    <col width="11" customWidth="1" min="5" max="5"/>
    <col width="14" customWidth="1" min="6" max="6"/>
    <col width="27" customWidth="1" min="7" max="7"/>
    <col width="27" customWidth="1" min="8" max="8"/>
    <col width="15" customWidth="1" min="9" max="9"/>
    <col width="18" customWidth="1" min="10" max="10"/>
    <col width="18" customWidth="1" min="11" max="11"/>
    <col width="18" customWidth="1" min="12" max="12"/>
    <col width="18" customWidth="1" min="13" max="13"/>
    <col width="34" customWidth="1" min="14" max="14"/>
  </cols>
  <sheetData>
    <row r="1" ht="28" customHeight="1">
      <c r="A1" s="1" t="inlineStr">
        <is>
          <t>Medical Expense Log</t>
        </is>
      </c>
    </row>
    <row r="2">
      <c r="A2" s="18" t="inlineStr">
        <is>
          <t>Enter paid amounts and reimbursements in CAD. Net Expense is calculated automatically. Confirm eligibility with CRA guidance.</t>
        </is>
      </c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20" t="inlineStr">
        <is>
          <t>Expense ID</t>
        </is>
      </c>
      <c r="B3" s="20" t="inlineStr">
        <is>
          <t>Taxpayer</t>
        </is>
      </c>
      <c r="C3" s="20" t="inlineStr">
        <is>
          <t>Family Member</t>
        </is>
      </c>
      <c r="D3" s="20" t="inlineStr">
        <is>
          <t>City</t>
        </is>
      </c>
      <c r="E3" s="20" t="inlineStr">
        <is>
          <t>Province</t>
        </is>
      </c>
      <c r="F3" s="20" t="inlineStr">
        <is>
          <t>Expense Date</t>
        </is>
      </c>
      <c r="G3" s="20" t="inlineStr">
        <is>
          <t>Medical Category</t>
        </is>
      </c>
      <c r="H3" s="20" t="inlineStr">
        <is>
          <t>Service Provider</t>
        </is>
      </c>
      <c r="I3" s="20" t="inlineStr">
        <is>
          <t>Eligible Status</t>
        </is>
      </c>
      <c r="J3" s="20" t="inlineStr">
        <is>
          <t>Amount Paid (CAD)</t>
        </is>
      </c>
      <c r="K3" s="20" t="inlineStr">
        <is>
          <t>Reimbursed (CAD)</t>
        </is>
      </c>
      <c r="L3" s="20" t="inlineStr">
        <is>
          <t>Net Expense (CAD)</t>
        </is>
      </c>
      <c r="M3" s="20" t="inlineStr">
        <is>
          <t>Receipt Available</t>
        </is>
      </c>
      <c r="N3" s="20" t="inlineStr">
        <is>
          <t>Notes</t>
        </is>
      </c>
    </row>
    <row r="4" ht="24" customHeight="1">
      <c r="A4" s="7" t="inlineStr">
        <is>
          <t>ME-2026-001</t>
        </is>
      </c>
      <c r="B4" s="7" t="inlineStr">
        <is>
          <t>Liam Martin</t>
        </is>
      </c>
      <c r="C4" s="7" t="inlineStr">
        <is>
          <t>Self</t>
        </is>
      </c>
      <c r="D4" s="7" t="inlineStr">
        <is>
          <t>Toronto</t>
        </is>
      </c>
      <c r="E4" s="7" t="inlineStr">
        <is>
          <t>ON</t>
        </is>
      </c>
      <c r="F4" s="21" t="n">
        <v>46036</v>
      </c>
      <c r="G4" s="12" t="inlineStr">
        <is>
          <t>Prescription medication</t>
        </is>
      </c>
      <c r="H4" s="12" t="inlineStr">
        <is>
          <t>Harbour Pharmacy</t>
        </is>
      </c>
      <c r="I4" s="7" t="inlineStr">
        <is>
          <t>Yes</t>
        </is>
      </c>
      <c r="J4" s="22" t="n">
        <v>138.45</v>
      </c>
      <c r="K4" s="22" t="n">
        <v>60</v>
      </c>
      <c r="L4" s="23">
        <f>IF($A4="","",MAX(0,$J4-$K4))</f>
        <v/>
      </c>
      <c r="M4" s="7" t="inlineStr">
        <is>
          <t>Yes</t>
        </is>
      </c>
      <c r="N4" s="12" t="inlineStr">
        <is>
          <t>Prescription receipt retained</t>
        </is>
      </c>
    </row>
    <row r="5" ht="24" customHeight="1">
      <c r="A5" s="7" t="inlineStr">
        <is>
          <t>ME-2026-002</t>
        </is>
      </c>
      <c r="B5" s="7" t="inlineStr">
        <is>
          <t>Emma Tremblay</t>
        </is>
      </c>
      <c r="C5" s="7" t="inlineStr">
        <is>
          <t>Self</t>
        </is>
      </c>
      <c r="D5" s="7" t="inlineStr">
        <is>
          <t>Montreal</t>
        </is>
      </c>
      <c r="E5" s="7" t="inlineStr">
        <is>
          <t>QC</t>
        </is>
      </c>
      <c r="F5" s="21" t="n">
        <v>46062</v>
      </c>
      <c r="G5" s="12" t="inlineStr">
        <is>
          <t>Dental treatment</t>
        </is>
      </c>
      <c r="H5" s="12" t="inlineStr">
        <is>
          <t>Centre Dentaire du Parc</t>
        </is>
      </c>
      <c r="I5" s="7" t="inlineStr">
        <is>
          <t>Yes</t>
        </is>
      </c>
      <c r="J5" s="22" t="n">
        <v>1850</v>
      </c>
      <c r="K5" s="22" t="n">
        <v>500</v>
      </c>
      <c r="L5" s="24">
        <f>IF($A5="","",MAX(0,$J5-$K5))</f>
        <v/>
      </c>
      <c r="M5" s="7" t="inlineStr">
        <is>
          <t>Yes</t>
        </is>
      </c>
      <c r="N5" s="12" t="inlineStr">
        <is>
          <t>Insurance statement retained</t>
        </is>
      </c>
    </row>
    <row r="6" ht="24" customHeight="1">
      <c r="A6" s="7" t="inlineStr">
        <is>
          <t>ME-2026-003</t>
        </is>
      </c>
      <c r="B6" s="7" t="inlineStr">
        <is>
          <t>Noah Wilson</t>
        </is>
      </c>
      <c r="C6" s="7" t="inlineStr">
        <is>
          <t>Harper Wilson</t>
        </is>
      </c>
      <c r="D6" s="7" t="inlineStr">
        <is>
          <t>Vancouver</t>
        </is>
      </c>
      <c r="E6" s="7" t="inlineStr">
        <is>
          <t>BC</t>
        </is>
      </c>
      <c r="F6" s="21" t="n">
        <v>46099</v>
      </c>
      <c r="G6" s="12" t="inlineStr">
        <is>
          <t>Physiotherapy</t>
        </is>
      </c>
      <c r="H6" s="12" t="inlineStr">
        <is>
          <t>Pacific Physio Clinic</t>
        </is>
      </c>
      <c r="I6" s="7" t="inlineStr">
        <is>
          <t>Yes</t>
        </is>
      </c>
      <c r="J6" s="22" t="n">
        <v>420</v>
      </c>
      <c r="K6" s="22" t="n">
        <v>250</v>
      </c>
      <c r="L6" s="23">
        <f>IF($A6="","",MAX(0,$J6-$K6))</f>
        <v/>
      </c>
      <c r="M6" s="7" t="inlineStr">
        <is>
          <t>Yes</t>
        </is>
      </c>
      <c r="N6" s="12" t="inlineStr">
        <is>
          <t>Referral documentation retained</t>
        </is>
      </c>
    </row>
    <row r="7" ht="24" customHeight="1">
      <c r="A7" s="7" t="inlineStr">
        <is>
          <t>ME-2026-004</t>
        </is>
      </c>
      <c r="B7" s="7" t="inlineStr">
        <is>
          <t>Olivia Brown</t>
        </is>
      </c>
      <c r="C7" s="7" t="inlineStr">
        <is>
          <t>Self</t>
        </is>
      </c>
      <c r="D7" s="7" t="inlineStr">
        <is>
          <t>Calgary</t>
        </is>
      </c>
      <c r="E7" s="7" t="inlineStr">
        <is>
          <t>AB</t>
        </is>
      </c>
      <c r="F7" s="21" t="n">
        <v>46118</v>
      </c>
      <c r="G7" s="12" t="inlineStr">
        <is>
          <t>Prescription eyeglasses</t>
        </is>
      </c>
      <c r="H7" s="12" t="inlineStr">
        <is>
          <t>Prairie Vision Centre</t>
        </is>
      </c>
      <c r="I7" s="7" t="inlineStr">
        <is>
          <t>Yes</t>
        </is>
      </c>
      <c r="J7" s="22" t="n">
        <v>560</v>
      </c>
      <c r="K7" s="22" t="n">
        <v>150</v>
      </c>
      <c r="L7" s="24">
        <f>IF($A7="","",MAX(0,$J7-$K7))</f>
        <v/>
      </c>
      <c r="M7" s="7" t="inlineStr">
        <is>
          <t>Yes</t>
        </is>
      </c>
      <c r="N7" s="12" t="inlineStr">
        <is>
          <t>Prescription and invoice retained</t>
        </is>
      </c>
    </row>
    <row r="8" ht="24" customHeight="1">
      <c r="A8" s="7" t="inlineStr">
        <is>
          <t>ME-2026-005</t>
        </is>
      </c>
      <c r="B8" s="7" t="inlineStr">
        <is>
          <t>Lucas Roy</t>
        </is>
      </c>
      <c r="C8" s="7" t="inlineStr">
        <is>
          <t>Self</t>
        </is>
      </c>
      <c r="D8" s="7" t="inlineStr">
        <is>
          <t>Ottawa</t>
        </is>
      </c>
      <c r="E8" s="7" t="inlineStr">
        <is>
          <t>ON</t>
        </is>
      </c>
      <c r="F8" s="21" t="n">
        <v>46164</v>
      </c>
      <c r="G8" s="12" t="inlineStr">
        <is>
          <t>Ambulance service</t>
        </is>
      </c>
      <c r="H8" s="12" t="inlineStr">
        <is>
          <t>Ottawa Paramedic Service</t>
        </is>
      </c>
      <c r="I8" s="7" t="inlineStr">
        <is>
          <t>Yes</t>
        </is>
      </c>
      <c r="J8" s="22" t="n">
        <v>980</v>
      </c>
      <c r="K8" s="22" t="n">
        <v>0</v>
      </c>
      <c r="L8" s="23">
        <f>IF($A8="","",MAX(0,$J8-$K8))</f>
        <v/>
      </c>
      <c r="M8" s="7" t="inlineStr">
        <is>
          <t>Yes</t>
        </is>
      </c>
      <c r="N8" s="12" t="inlineStr">
        <is>
          <t>Ambulance invoice retained</t>
        </is>
      </c>
    </row>
    <row r="9" ht="24" customHeight="1">
      <c r="A9" s="7" t="inlineStr">
        <is>
          <t>ME-2026-006</t>
        </is>
      </c>
      <c r="B9" s="7" t="inlineStr">
        <is>
          <t>Sophie Gagnon</t>
        </is>
      </c>
      <c r="C9" s="7" t="inlineStr">
        <is>
          <t>Marie Gagnon</t>
        </is>
      </c>
      <c r="D9" s="7" t="inlineStr">
        <is>
          <t>Quebec City</t>
        </is>
      </c>
      <c r="E9" s="7" t="inlineStr">
        <is>
          <t>QC</t>
        </is>
      </c>
      <c r="F9" s="21" t="n">
        <v>46184</v>
      </c>
      <c r="G9" s="12" t="inlineStr">
        <is>
          <t>Specialist consultation</t>
        </is>
      </c>
      <c r="H9" s="12" t="inlineStr">
        <is>
          <t>Clinique Sainte-Foy</t>
        </is>
      </c>
      <c r="I9" s="7" t="inlineStr">
        <is>
          <t>Review</t>
        </is>
      </c>
      <c r="J9" s="22" t="n">
        <v>350</v>
      </c>
      <c r="K9" s="22" t="n">
        <v>0</v>
      </c>
      <c r="L9" s="24">
        <f>IF($A9="","",MAX(0,$J9-$K9))</f>
        <v/>
      </c>
      <c r="M9" s="7" t="inlineStr">
        <is>
          <t>Yes</t>
        </is>
      </c>
      <c r="N9" s="12" t="inlineStr">
        <is>
          <t>Confirm referral and eligibility</t>
        </is>
      </c>
    </row>
    <row r="10" ht="24" customHeight="1">
      <c r="A10" s="7" t="inlineStr">
        <is>
          <t>ME-2026-007</t>
        </is>
      </c>
      <c r="B10" s="7" t="inlineStr">
        <is>
          <t>Ethan MacDonald</t>
        </is>
      </c>
      <c r="C10" s="7" t="inlineStr">
        <is>
          <t>Self</t>
        </is>
      </c>
      <c r="D10" s="7" t="inlineStr">
        <is>
          <t>Halifax</t>
        </is>
      </c>
      <c r="E10" s="7" t="inlineStr">
        <is>
          <t>NS</t>
        </is>
      </c>
      <c r="F10" s="21" t="n">
        <v>46230</v>
      </c>
      <c r="G10" s="12" t="inlineStr">
        <is>
          <t>Approved medical device</t>
        </is>
      </c>
      <c r="H10" s="12" t="inlineStr">
        <is>
          <t>Atlantic Mobility Solutions</t>
        </is>
      </c>
      <c r="I10" s="7" t="inlineStr">
        <is>
          <t>Yes</t>
        </is>
      </c>
      <c r="J10" s="22" t="n">
        <v>2400</v>
      </c>
      <c r="K10" s="22" t="n">
        <v>1200</v>
      </c>
      <c r="L10" s="23">
        <f>IF($A10="","",MAX(0,$J10-$K10))</f>
        <v/>
      </c>
      <c r="M10" s="7" t="inlineStr">
        <is>
          <t>Yes</t>
        </is>
      </c>
      <c r="N10" s="12" t="inlineStr">
        <is>
          <t>Approval documentation retained</t>
        </is>
      </c>
    </row>
    <row r="11" ht="24" customHeight="1">
      <c r="A11" s="7" t="inlineStr">
        <is>
          <t>ME-2026-008</t>
        </is>
      </c>
      <c r="B11" s="7" t="inlineStr">
        <is>
          <t>Charlotte Singh</t>
        </is>
      </c>
      <c r="C11" s="7" t="inlineStr">
        <is>
          <t>Self</t>
        </is>
      </c>
      <c r="D11" s="7" t="inlineStr">
        <is>
          <t>Edmonton</t>
        </is>
      </c>
      <c r="E11" s="7" t="inlineStr">
        <is>
          <t>AB</t>
        </is>
      </c>
      <c r="F11" s="21" t="n">
        <v>46253</v>
      </c>
      <c r="G11" s="12" t="inlineStr">
        <is>
          <t>Paramedical practitioner</t>
        </is>
      </c>
      <c r="H11" s="12" t="inlineStr">
        <is>
          <t>River Valley Massage Therapy</t>
        </is>
      </c>
      <c r="I11" s="7" t="inlineStr">
        <is>
          <t>Review</t>
        </is>
      </c>
      <c r="J11" s="22" t="n">
        <v>185</v>
      </c>
      <c r="K11" s="22" t="n">
        <v>0</v>
      </c>
      <c r="L11" s="24">
        <f>IF($A11="","",MAX(0,$J11-$K11))</f>
        <v/>
      </c>
      <c r="M11" s="7" t="inlineStr">
        <is>
          <t>No</t>
        </is>
      </c>
      <c r="N11" s="12" t="inlineStr">
        <is>
          <t>Receipt requested from provider</t>
        </is>
      </c>
    </row>
    <row r="12" ht="24" customHeight="1">
      <c r="A12" s="7" t="inlineStr">
        <is>
          <t>ME-2026-009</t>
        </is>
      </c>
      <c r="B12" s="7" t="inlineStr">
        <is>
          <t>William Chen</t>
        </is>
      </c>
      <c r="C12" s="7" t="inlineStr">
        <is>
          <t>Self</t>
        </is>
      </c>
      <c r="D12" s="7" t="inlineStr">
        <is>
          <t>Winnipeg</t>
        </is>
      </c>
      <c r="E12" s="7" t="inlineStr">
        <is>
          <t>MB</t>
        </is>
      </c>
      <c r="F12" s="21" t="n">
        <v>46268</v>
      </c>
      <c r="G12" s="12" t="inlineStr">
        <is>
          <t>Diagnostic laboratory service</t>
        </is>
      </c>
      <c r="H12" s="12" t="inlineStr">
        <is>
          <t>Red River Diagnostics</t>
        </is>
      </c>
      <c r="I12" s="7" t="inlineStr">
        <is>
          <t>No</t>
        </is>
      </c>
      <c r="J12" s="22" t="n">
        <v>275</v>
      </c>
      <c r="K12" s="22" t="n">
        <v>0</v>
      </c>
      <c r="L12" s="23">
        <f>IF($A12="","",MAX(0,$J12-$K12))</f>
        <v/>
      </c>
      <c r="M12" s="7" t="inlineStr">
        <is>
          <t>Yes</t>
        </is>
      </c>
      <c r="N12" s="12" t="inlineStr">
        <is>
          <t>Confirm whether service qualifies</t>
        </is>
      </c>
    </row>
    <row r="13" ht="24" customHeight="1">
      <c r="A13" s="7" t="n"/>
      <c r="B13" s="7" t="n"/>
      <c r="C13" s="7" t="n"/>
      <c r="D13" s="7" t="n"/>
      <c r="E13" s="7" t="n"/>
      <c r="F13" s="21" t="n"/>
      <c r="G13" s="12" t="n"/>
      <c r="H13" s="12" t="n"/>
      <c r="I13" s="7" t="n"/>
      <c r="J13" s="22" t="n"/>
      <c r="K13" s="22" t="n"/>
      <c r="L13" s="24">
        <f>IF($A13="","",MAX(0,$J13-$K13))</f>
        <v/>
      </c>
      <c r="M13" s="7" t="n"/>
      <c r="N13" s="12" t="n"/>
    </row>
    <row r="14" ht="24" customHeight="1">
      <c r="A14" s="7" t="n"/>
      <c r="B14" s="7" t="n"/>
      <c r="C14" s="7" t="n"/>
      <c r="D14" s="7" t="n"/>
      <c r="E14" s="7" t="n"/>
      <c r="F14" s="21" t="n"/>
      <c r="G14" s="12" t="n"/>
      <c r="H14" s="12" t="n"/>
      <c r="I14" s="7" t="n"/>
      <c r="J14" s="22" t="n"/>
      <c r="K14" s="22" t="n"/>
      <c r="L14" s="23">
        <f>IF($A14="","",MAX(0,$J14-$K14))</f>
        <v/>
      </c>
      <c r="M14" s="7" t="n"/>
      <c r="N14" s="12" t="n"/>
    </row>
    <row r="15" ht="24" customHeight="1">
      <c r="A15" s="7" t="n"/>
      <c r="B15" s="7" t="n"/>
      <c r="C15" s="7" t="n"/>
      <c r="D15" s="7" t="n"/>
      <c r="E15" s="7" t="n"/>
      <c r="F15" s="21" t="n"/>
      <c r="G15" s="12" t="n"/>
      <c r="H15" s="12" t="n"/>
      <c r="I15" s="7" t="n"/>
      <c r="J15" s="22" t="n"/>
      <c r="K15" s="22" t="n"/>
      <c r="L15" s="24">
        <f>IF($A15="","",MAX(0,$J15-$K15))</f>
        <v/>
      </c>
      <c r="M15" s="7" t="n"/>
      <c r="N15" s="12" t="n"/>
    </row>
    <row r="16" ht="24" customHeight="1">
      <c r="A16" s="7" t="n"/>
      <c r="B16" s="7" t="n"/>
      <c r="C16" s="7" t="n"/>
      <c r="D16" s="7" t="n"/>
      <c r="E16" s="7" t="n"/>
      <c r="F16" s="21" t="n"/>
      <c r="G16" s="12" t="n"/>
      <c r="H16" s="12" t="n"/>
      <c r="I16" s="7" t="n"/>
      <c r="J16" s="22" t="n"/>
      <c r="K16" s="22" t="n"/>
      <c r="L16" s="23">
        <f>IF($A16="","",MAX(0,$J16-$K16))</f>
        <v/>
      </c>
      <c r="M16" s="7" t="n"/>
      <c r="N16" s="12" t="n"/>
    </row>
    <row r="17" ht="24" customHeight="1">
      <c r="A17" s="7" t="n"/>
      <c r="B17" s="7" t="n"/>
      <c r="C17" s="7" t="n"/>
      <c r="D17" s="7" t="n"/>
      <c r="E17" s="7" t="n"/>
      <c r="F17" s="21" t="n"/>
      <c r="G17" s="12" t="n"/>
      <c r="H17" s="12" t="n"/>
      <c r="I17" s="7" t="n"/>
      <c r="J17" s="22" t="n"/>
      <c r="K17" s="22" t="n"/>
      <c r="L17" s="24">
        <f>IF($A17="","",MAX(0,$J17-$K17))</f>
        <v/>
      </c>
      <c r="M17" s="7" t="n"/>
      <c r="N17" s="12" t="n"/>
    </row>
    <row r="18" ht="24" customHeight="1">
      <c r="A18" s="7" t="n"/>
      <c r="B18" s="7" t="n"/>
      <c r="C18" s="7" t="n"/>
      <c r="D18" s="7" t="n"/>
      <c r="E18" s="7" t="n"/>
      <c r="F18" s="21" t="n"/>
      <c r="G18" s="12" t="n"/>
      <c r="H18" s="12" t="n"/>
      <c r="I18" s="7" t="n"/>
      <c r="J18" s="22" t="n"/>
      <c r="K18" s="22" t="n"/>
      <c r="L18" s="23">
        <f>IF($A18="","",MAX(0,$J18-$K18))</f>
        <v/>
      </c>
      <c r="M18" s="7" t="n"/>
      <c r="N18" s="12" t="n"/>
    </row>
    <row r="19" ht="24" customHeight="1">
      <c r="A19" s="7" t="n"/>
      <c r="B19" s="7" t="n"/>
      <c r="C19" s="7" t="n"/>
      <c r="D19" s="7" t="n"/>
      <c r="E19" s="7" t="n"/>
      <c r="F19" s="21" t="n"/>
      <c r="G19" s="12" t="n"/>
      <c r="H19" s="12" t="n"/>
      <c r="I19" s="7" t="n"/>
      <c r="J19" s="22" t="n"/>
      <c r="K19" s="22" t="n"/>
      <c r="L19" s="24">
        <f>IF($A19="","",MAX(0,$J19-$K19))</f>
        <v/>
      </c>
      <c r="M19" s="7" t="n"/>
      <c r="N19" s="12" t="n"/>
    </row>
    <row r="20" ht="24" customHeight="1">
      <c r="A20" s="7" t="n"/>
      <c r="B20" s="7" t="n"/>
      <c r="C20" s="7" t="n"/>
      <c r="D20" s="7" t="n"/>
      <c r="E20" s="7" t="n"/>
      <c r="F20" s="21" t="n"/>
      <c r="G20" s="12" t="n"/>
      <c r="H20" s="12" t="n"/>
      <c r="I20" s="7" t="n"/>
      <c r="J20" s="22" t="n"/>
      <c r="K20" s="22" t="n"/>
      <c r="L20" s="23">
        <f>IF($A20="","",MAX(0,$J20-$K20))</f>
        <v/>
      </c>
      <c r="M20" s="7" t="n"/>
      <c r="N20" s="12" t="n"/>
    </row>
    <row r="21" ht="24" customHeight="1">
      <c r="A21" s="7" t="n"/>
      <c r="B21" s="7" t="n"/>
      <c r="C21" s="7" t="n"/>
      <c r="D21" s="7" t="n"/>
      <c r="E21" s="7" t="n"/>
      <c r="F21" s="21" t="n"/>
      <c r="G21" s="12" t="n"/>
      <c r="H21" s="12" t="n"/>
      <c r="I21" s="7" t="n"/>
      <c r="J21" s="22" t="n"/>
      <c r="K21" s="22" t="n"/>
      <c r="L21" s="24">
        <f>IF($A21="","",MAX(0,$J21-$K21))</f>
        <v/>
      </c>
      <c r="M21" s="7" t="n"/>
      <c r="N21" s="12" t="n"/>
    </row>
    <row r="22" ht="24" customHeight="1">
      <c r="A22" s="7" t="n"/>
      <c r="B22" s="7" t="n"/>
      <c r="C22" s="7" t="n"/>
      <c r="D22" s="7" t="n"/>
      <c r="E22" s="7" t="n"/>
      <c r="F22" s="21" t="n"/>
      <c r="G22" s="12" t="n"/>
      <c r="H22" s="12" t="n"/>
      <c r="I22" s="7" t="n"/>
      <c r="J22" s="22" t="n"/>
      <c r="K22" s="22" t="n"/>
      <c r="L22" s="23">
        <f>IF($A22="","",MAX(0,$J22-$K22))</f>
        <v/>
      </c>
      <c r="M22" s="7" t="n"/>
      <c r="N22" s="12" t="n"/>
    </row>
    <row r="23" ht="24" customHeight="1">
      <c r="A23" s="7" t="n"/>
      <c r="B23" s="7" t="n"/>
      <c r="C23" s="7" t="n"/>
      <c r="D23" s="7" t="n"/>
      <c r="E23" s="7" t="n"/>
      <c r="F23" s="21" t="n"/>
      <c r="G23" s="12" t="n"/>
      <c r="H23" s="12" t="n"/>
      <c r="I23" s="7" t="n"/>
      <c r="J23" s="22" t="n"/>
      <c r="K23" s="22" t="n"/>
      <c r="L23" s="24">
        <f>IF($A23="","",MAX(0,$J23-$K23))</f>
        <v/>
      </c>
      <c r="M23" s="7" t="n"/>
      <c r="N23" s="12" t="n"/>
    </row>
    <row r="24" ht="24" customHeight="1">
      <c r="A24" s="7" t="n"/>
      <c r="B24" s="7" t="n"/>
      <c r="C24" s="7" t="n"/>
      <c r="D24" s="7" t="n"/>
      <c r="E24" s="7" t="n"/>
      <c r="F24" s="21" t="n"/>
      <c r="G24" s="12" t="n"/>
      <c r="H24" s="12" t="n"/>
      <c r="I24" s="7" t="n"/>
      <c r="J24" s="22" t="n"/>
      <c r="K24" s="22" t="n"/>
      <c r="L24" s="23">
        <f>IF($A24="","",MAX(0,$J24-$K24))</f>
        <v/>
      </c>
      <c r="M24" s="7" t="n"/>
      <c r="N24" s="12" t="n"/>
    </row>
    <row r="25" ht="24" customHeight="1">
      <c r="A25" s="7" t="n"/>
      <c r="B25" s="7" t="n"/>
      <c r="C25" s="7" t="n"/>
      <c r="D25" s="7" t="n"/>
      <c r="E25" s="7" t="n"/>
      <c r="F25" s="21" t="n"/>
      <c r="G25" s="12" t="n"/>
      <c r="H25" s="12" t="n"/>
      <c r="I25" s="7" t="n"/>
      <c r="J25" s="22" t="n"/>
      <c r="K25" s="22" t="n"/>
      <c r="L25" s="24">
        <f>IF($A25="","",MAX(0,$J25-$K25))</f>
        <v/>
      </c>
      <c r="M25" s="7" t="n"/>
      <c r="N25" s="12" t="n"/>
    </row>
    <row r="26" ht="24" customHeight="1">
      <c r="A26" s="7" t="n"/>
      <c r="B26" s="7" t="n"/>
      <c r="C26" s="7" t="n"/>
      <c r="D26" s="7" t="n"/>
      <c r="E26" s="7" t="n"/>
      <c r="F26" s="21" t="n"/>
      <c r="G26" s="12" t="n"/>
      <c r="H26" s="12" t="n"/>
      <c r="I26" s="7" t="n"/>
      <c r="J26" s="22" t="n"/>
      <c r="K26" s="22" t="n"/>
      <c r="L26" s="23">
        <f>IF($A26="","",MAX(0,$J26-$K26))</f>
        <v/>
      </c>
      <c r="M26" s="7" t="n"/>
      <c r="N26" s="12" t="n"/>
    </row>
    <row r="27" ht="24" customHeight="1">
      <c r="A27" s="7" t="n"/>
      <c r="B27" s="7" t="n"/>
      <c r="C27" s="7" t="n"/>
      <c r="D27" s="7" t="n"/>
      <c r="E27" s="7" t="n"/>
      <c r="F27" s="21" t="n"/>
      <c r="G27" s="12" t="n"/>
      <c r="H27" s="12" t="n"/>
      <c r="I27" s="7" t="n"/>
      <c r="J27" s="22" t="n"/>
      <c r="K27" s="22" t="n"/>
      <c r="L27" s="24">
        <f>IF($A27="","",MAX(0,$J27-$K27))</f>
        <v/>
      </c>
      <c r="M27" s="7" t="n"/>
      <c r="N27" s="12" t="n"/>
    </row>
    <row r="28" ht="24" customHeight="1">
      <c r="A28" s="7" t="n"/>
      <c r="B28" s="7" t="n"/>
      <c r="C28" s="7" t="n"/>
      <c r="D28" s="7" t="n"/>
      <c r="E28" s="7" t="n"/>
      <c r="F28" s="21" t="n"/>
      <c r="G28" s="12" t="n"/>
      <c r="H28" s="12" t="n"/>
      <c r="I28" s="7" t="n"/>
      <c r="J28" s="22" t="n"/>
      <c r="K28" s="22" t="n"/>
      <c r="L28" s="23">
        <f>IF($A28="","",MAX(0,$J28-$K28))</f>
        <v/>
      </c>
      <c r="M28" s="7" t="n"/>
      <c r="N28" s="12" t="n"/>
    </row>
    <row r="29" ht="24" customHeight="1">
      <c r="A29" s="7" t="n"/>
      <c r="B29" s="7" t="n"/>
      <c r="C29" s="7" t="n"/>
      <c r="D29" s="7" t="n"/>
      <c r="E29" s="7" t="n"/>
      <c r="F29" s="21" t="n"/>
      <c r="G29" s="12" t="n"/>
      <c r="H29" s="12" t="n"/>
      <c r="I29" s="7" t="n"/>
      <c r="J29" s="22" t="n"/>
      <c r="K29" s="22" t="n"/>
      <c r="L29" s="24">
        <f>IF($A29="","",MAX(0,$J29-$K29))</f>
        <v/>
      </c>
      <c r="M29" s="7" t="n"/>
      <c r="N29" s="12" t="n"/>
    </row>
    <row r="30" ht="24" customHeight="1">
      <c r="A30" s="7" t="n"/>
      <c r="B30" s="7" t="n"/>
      <c r="C30" s="7" t="n"/>
      <c r="D30" s="7" t="n"/>
      <c r="E30" s="7" t="n"/>
      <c r="F30" s="21" t="n"/>
      <c r="G30" s="12" t="n"/>
      <c r="H30" s="12" t="n"/>
      <c r="I30" s="7" t="n"/>
      <c r="J30" s="22" t="n"/>
      <c r="K30" s="22" t="n"/>
      <c r="L30" s="23">
        <f>IF($A30="","",MAX(0,$J30-$K30))</f>
        <v/>
      </c>
      <c r="M30" s="7" t="n"/>
      <c r="N30" s="12" t="n"/>
    </row>
    <row r="31" ht="24" customHeight="1">
      <c r="A31" s="7" t="n"/>
      <c r="B31" s="7" t="n"/>
      <c r="C31" s="7" t="n"/>
      <c r="D31" s="7" t="n"/>
      <c r="E31" s="7" t="n"/>
      <c r="F31" s="21" t="n"/>
      <c r="G31" s="12" t="n"/>
      <c r="H31" s="12" t="n"/>
      <c r="I31" s="7" t="n"/>
      <c r="J31" s="22" t="n"/>
      <c r="K31" s="22" t="n"/>
      <c r="L31" s="24">
        <f>IF($A31="","",MAX(0,$J31-$K31))</f>
        <v/>
      </c>
      <c r="M31" s="7" t="n"/>
      <c r="N31" s="12" t="n"/>
    </row>
    <row r="32" ht="24" customHeight="1">
      <c r="A32" s="7" t="n"/>
      <c r="B32" s="7" t="n"/>
      <c r="C32" s="7" t="n"/>
      <c r="D32" s="7" t="n"/>
      <c r="E32" s="7" t="n"/>
      <c r="F32" s="21" t="n"/>
      <c r="G32" s="12" t="n"/>
      <c r="H32" s="12" t="n"/>
      <c r="I32" s="7" t="n"/>
      <c r="J32" s="22" t="n"/>
      <c r="K32" s="22" t="n"/>
      <c r="L32" s="23">
        <f>IF($A32="","",MAX(0,$J32-$K32))</f>
        <v/>
      </c>
      <c r="M32" s="7" t="n"/>
      <c r="N32" s="12" t="n"/>
    </row>
    <row r="33" ht="24" customHeight="1">
      <c r="A33" s="7" t="n"/>
      <c r="B33" s="7" t="n"/>
      <c r="C33" s="7" t="n"/>
      <c r="D33" s="7" t="n"/>
      <c r="E33" s="7" t="n"/>
      <c r="F33" s="21" t="n"/>
      <c r="G33" s="12" t="n"/>
      <c r="H33" s="12" t="n"/>
      <c r="I33" s="7" t="n"/>
      <c r="J33" s="22" t="n"/>
      <c r="K33" s="22" t="n"/>
      <c r="L33" s="24">
        <f>IF($A33="","",MAX(0,$J33-$K33))</f>
        <v/>
      </c>
      <c r="M33" s="7" t="n"/>
      <c r="N33" s="12" t="n"/>
    </row>
    <row r="34" ht="24" customHeight="1">
      <c r="A34" s="7" t="n"/>
      <c r="B34" s="7" t="n"/>
      <c r="C34" s="7" t="n"/>
      <c r="D34" s="7" t="n"/>
      <c r="E34" s="7" t="n"/>
      <c r="F34" s="21" t="n"/>
      <c r="G34" s="12" t="n"/>
      <c r="H34" s="12" t="n"/>
      <c r="I34" s="7" t="n"/>
      <c r="J34" s="22" t="n"/>
      <c r="K34" s="22" t="n"/>
      <c r="L34" s="23">
        <f>IF($A34="","",MAX(0,$J34-$K34))</f>
        <v/>
      </c>
      <c r="M34" s="7" t="n"/>
      <c r="N34" s="12" t="n"/>
    </row>
    <row r="35" ht="24" customHeight="1">
      <c r="A35" s="7" t="n"/>
      <c r="B35" s="7" t="n"/>
      <c r="C35" s="7" t="n"/>
      <c r="D35" s="7" t="n"/>
      <c r="E35" s="7" t="n"/>
      <c r="F35" s="21" t="n"/>
      <c r="G35" s="12" t="n"/>
      <c r="H35" s="12" t="n"/>
      <c r="I35" s="7" t="n"/>
      <c r="J35" s="22" t="n"/>
      <c r="K35" s="22" t="n"/>
      <c r="L35" s="24">
        <f>IF($A35="","",MAX(0,$J35-$K35))</f>
        <v/>
      </c>
      <c r="M35" s="7" t="n"/>
      <c r="N35" s="12" t="n"/>
    </row>
    <row r="36" ht="24" customHeight="1">
      <c r="A36" s="7" t="n"/>
      <c r="B36" s="7" t="n"/>
      <c r="C36" s="7" t="n"/>
      <c r="D36" s="7" t="n"/>
      <c r="E36" s="7" t="n"/>
      <c r="F36" s="21" t="n"/>
      <c r="G36" s="12" t="n"/>
      <c r="H36" s="12" t="n"/>
      <c r="I36" s="7" t="n"/>
      <c r="J36" s="22" t="n"/>
      <c r="K36" s="22" t="n"/>
      <c r="L36" s="23">
        <f>IF($A36="","",MAX(0,$J36-$K36))</f>
        <v/>
      </c>
      <c r="M36" s="7" t="n"/>
      <c r="N36" s="12" t="n"/>
    </row>
    <row r="37" ht="24" customHeight="1">
      <c r="A37" s="7" t="n"/>
      <c r="B37" s="7" t="n"/>
      <c r="C37" s="7" t="n"/>
      <c r="D37" s="7" t="n"/>
      <c r="E37" s="7" t="n"/>
      <c r="F37" s="21" t="n"/>
      <c r="G37" s="12" t="n"/>
      <c r="H37" s="12" t="n"/>
      <c r="I37" s="7" t="n"/>
      <c r="J37" s="22" t="n"/>
      <c r="K37" s="22" t="n"/>
      <c r="L37" s="24">
        <f>IF($A37="","",MAX(0,$J37-$K37))</f>
        <v/>
      </c>
      <c r="M37" s="7" t="n"/>
      <c r="N37" s="12" t="n"/>
    </row>
    <row r="38" ht="24" customHeight="1">
      <c r="A38" s="7" t="n"/>
      <c r="B38" s="7" t="n"/>
      <c r="C38" s="7" t="n"/>
      <c r="D38" s="7" t="n"/>
      <c r="E38" s="7" t="n"/>
      <c r="F38" s="21" t="n"/>
      <c r="G38" s="12" t="n"/>
      <c r="H38" s="12" t="n"/>
      <c r="I38" s="7" t="n"/>
      <c r="J38" s="22" t="n"/>
      <c r="K38" s="22" t="n"/>
      <c r="L38" s="23">
        <f>IF($A38="","",MAX(0,$J38-$K38))</f>
        <v/>
      </c>
      <c r="M38" s="7" t="n"/>
      <c r="N38" s="12" t="n"/>
    </row>
    <row r="39" ht="24" customHeight="1">
      <c r="A39" s="7" t="n"/>
      <c r="B39" s="7" t="n"/>
      <c r="C39" s="7" t="n"/>
      <c r="D39" s="7" t="n"/>
      <c r="E39" s="7" t="n"/>
      <c r="F39" s="21" t="n"/>
      <c r="G39" s="12" t="n"/>
      <c r="H39" s="12" t="n"/>
      <c r="I39" s="7" t="n"/>
      <c r="J39" s="22" t="n"/>
      <c r="K39" s="22" t="n"/>
      <c r="L39" s="24">
        <f>IF($A39="","",MAX(0,$J39-$K39))</f>
        <v/>
      </c>
      <c r="M39" s="7" t="n"/>
      <c r="N39" s="12" t="n"/>
    </row>
    <row r="40" ht="24" customHeight="1">
      <c r="A40" s="7" t="n"/>
      <c r="B40" s="7" t="n"/>
      <c r="C40" s="7" t="n"/>
      <c r="D40" s="7" t="n"/>
      <c r="E40" s="7" t="n"/>
      <c r="F40" s="21" t="n"/>
      <c r="G40" s="12" t="n"/>
      <c r="H40" s="12" t="n"/>
      <c r="I40" s="7" t="n"/>
      <c r="J40" s="22" t="n"/>
      <c r="K40" s="22" t="n"/>
      <c r="L40" s="23">
        <f>IF($A40="","",MAX(0,$J40-$K40))</f>
        <v/>
      </c>
      <c r="M40" s="7" t="n"/>
      <c r="N40" s="12" t="n"/>
    </row>
    <row r="41" ht="24" customHeight="1">
      <c r="A41" s="7" t="n"/>
      <c r="B41" s="7" t="n"/>
      <c r="C41" s="7" t="n"/>
      <c r="D41" s="7" t="n"/>
      <c r="E41" s="7" t="n"/>
      <c r="F41" s="21" t="n"/>
      <c r="G41" s="12" t="n"/>
      <c r="H41" s="12" t="n"/>
      <c r="I41" s="7" t="n"/>
      <c r="J41" s="22" t="n"/>
      <c r="K41" s="22" t="n"/>
      <c r="L41" s="24">
        <f>IF($A41="","",MAX(0,$J41-$K41))</f>
        <v/>
      </c>
      <c r="M41" s="7" t="n"/>
      <c r="N41" s="12" t="n"/>
    </row>
    <row r="42" ht="24" customHeight="1">
      <c r="A42" s="7" t="n"/>
      <c r="B42" s="7" t="n"/>
      <c r="C42" s="7" t="n"/>
      <c r="D42" s="7" t="n"/>
      <c r="E42" s="7" t="n"/>
      <c r="F42" s="21" t="n"/>
      <c r="G42" s="12" t="n"/>
      <c r="H42" s="12" t="n"/>
      <c r="I42" s="7" t="n"/>
      <c r="J42" s="22" t="n"/>
      <c r="K42" s="22" t="n"/>
      <c r="L42" s="23">
        <f>IF($A42="","",MAX(0,$J42-$K42))</f>
        <v/>
      </c>
      <c r="M42" s="7" t="n"/>
      <c r="N42" s="12" t="n"/>
    </row>
    <row r="43" ht="24" customHeight="1">
      <c r="A43" s="7" t="n"/>
      <c r="B43" s="7" t="n"/>
      <c r="C43" s="7" t="n"/>
      <c r="D43" s="7" t="n"/>
      <c r="E43" s="7" t="n"/>
      <c r="F43" s="21" t="n"/>
      <c r="G43" s="12" t="n"/>
      <c r="H43" s="12" t="n"/>
      <c r="I43" s="7" t="n"/>
      <c r="J43" s="22" t="n"/>
      <c r="K43" s="22" t="n"/>
      <c r="L43" s="24">
        <f>IF($A43="","",MAX(0,$J43-$K43))</f>
        <v/>
      </c>
      <c r="M43" s="7" t="n"/>
      <c r="N43" s="12" t="n"/>
    </row>
    <row r="44" ht="24" customHeight="1">
      <c r="A44" s="7" t="n"/>
      <c r="B44" s="7" t="n"/>
      <c r="C44" s="7" t="n"/>
      <c r="D44" s="7" t="n"/>
      <c r="E44" s="7" t="n"/>
      <c r="F44" s="21" t="n"/>
      <c r="G44" s="12" t="n"/>
      <c r="H44" s="12" t="n"/>
      <c r="I44" s="7" t="n"/>
      <c r="J44" s="22" t="n"/>
      <c r="K44" s="22" t="n"/>
      <c r="L44" s="23">
        <f>IF($A44="","",MAX(0,$J44-$K44))</f>
        <v/>
      </c>
      <c r="M44" s="7" t="n"/>
      <c r="N44" s="12" t="n"/>
    </row>
    <row r="45" ht="24" customHeight="1">
      <c r="A45" s="7" t="n"/>
      <c r="B45" s="7" t="n"/>
      <c r="C45" s="7" t="n"/>
      <c r="D45" s="7" t="n"/>
      <c r="E45" s="7" t="n"/>
      <c r="F45" s="21" t="n"/>
      <c r="G45" s="12" t="n"/>
      <c r="H45" s="12" t="n"/>
      <c r="I45" s="7" t="n"/>
      <c r="J45" s="22" t="n"/>
      <c r="K45" s="22" t="n"/>
      <c r="L45" s="24">
        <f>IF($A45="","",MAX(0,$J45-$K45))</f>
        <v/>
      </c>
      <c r="M45" s="7" t="n"/>
      <c r="N45" s="12" t="n"/>
    </row>
    <row r="46" ht="24" customHeight="1">
      <c r="A46" s="7" t="n"/>
      <c r="B46" s="7" t="n"/>
      <c r="C46" s="7" t="n"/>
      <c r="D46" s="7" t="n"/>
      <c r="E46" s="7" t="n"/>
      <c r="F46" s="21" t="n"/>
      <c r="G46" s="12" t="n"/>
      <c r="H46" s="12" t="n"/>
      <c r="I46" s="7" t="n"/>
      <c r="J46" s="22" t="n"/>
      <c r="K46" s="22" t="n"/>
      <c r="L46" s="23">
        <f>IF($A46="","",MAX(0,$J46-$K46))</f>
        <v/>
      </c>
      <c r="M46" s="7" t="n"/>
      <c r="N46" s="12" t="n"/>
    </row>
    <row r="47" ht="24" customHeight="1">
      <c r="A47" s="7" t="n"/>
      <c r="B47" s="7" t="n"/>
      <c r="C47" s="7" t="n"/>
      <c r="D47" s="7" t="n"/>
      <c r="E47" s="7" t="n"/>
      <c r="F47" s="21" t="n"/>
      <c r="G47" s="12" t="n"/>
      <c r="H47" s="12" t="n"/>
      <c r="I47" s="7" t="n"/>
      <c r="J47" s="22" t="n"/>
      <c r="K47" s="22" t="n"/>
      <c r="L47" s="24">
        <f>IF($A47="","",MAX(0,$J47-$K47))</f>
        <v/>
      </c>
      <c r="M47" s="7" t="n"/>
      <c r="N47" s="12" t="n"/>
    </row>
    <row r="48" ht="24" customHeight="1">
      <c r="A48" s="7" t="n"/>
      <c r="B48" s="7" t="n"/>
      <c r="C48" s="7" t="n"/>
      <c r="D48" s="7" t="n"/>
      <c r="E48" s="7" t="n"/>
      <c r="F48" s="21" t="n"/>
      <c r="G48" s="12" t="n"/>
      <c r="H48" s="12" t="n"/>
      <c r="I48" s="7" t="n"/>
      <c r="J48" s="22" t="n"/>
      <c r="K48" s="22" t="n"/>
      <c r="L48" s="23">
        <f>IF($A48="","",MAX(0,$J48-$K48))</f>
        <v/>
      </c>
      <c r="M48" s="7" t="n"/>
      <c r="N48" s="12" t="n"/>
    </row>
    <row r="49" ht="24" customHeight="1">
      <c r="A49" s="7" t="n"/>
      <c r="B49" s="7" t="n"/>
      <c r="C49" s="7" t="n"/>
      <c r="D49" s="7" t="n"/>
      <c r="E49" s="7" t="n"/>
      <c r="F49" s="21" t="n"/>
      <c r="G49" s="12" t="n"/>
      <c r="H49" s="12" t="n"/>
      <c r="I49" s="7" t="n"/>
      <c r="J49" s="22" t="n"/>
      <c r="K49" s="22" t="n"/>
      <c r="L49" s="24">
        <f>IF($A49="","",MAX(0,$J49-$K49))</f>
        <v/>
      </c>
      <c r="M49" s="7" t="n"/>
      <c r="N49" s="12" t="n"/>
    </row>
    <row r="50" ht="24" customHeight="1">
      <c r="A50" s="7" t="n"/>
      <c r="B50" s="7" t="n"/>
      <c r="C50" s="7" t="n"/>
      <c r="D50" s="7" t="n"/>
      <c r="E50" s="7" t="n"/>
      <c r="F50" s="21" t="n"/>
      <c r="G50" s="12" t="n"/>
      <c r="H50" s="12" t="n"/>
      <c r="I50" s="7" t="n"/>
      <c r="J50" s="22" t="n"/>
      <c r="K50" s="22" t="n"/>
      <c r="L50" s="23">
        <f>IF($A50="","",MAX(0,$J50-$K50))</f>
        <v/>
      </c>
      <c r="M50" s="7" t="n"/>
      <c r="N50" s="12" t="n"/>
    </row>
    <row r="51" ht="24" customHeight="1">
      <c r="A51" s="7" t="n"/>
      <c r="B51" s="7" t="n"/>
      <c r="C51" s="7" t="n"/>
      <c r="D51" s="7" t="n"/>
      <c r="E51" s="7" t="n"/>
      <c r="F51" s="21" t="n"/>
      <c r="G51" s="12" t="n"/>
      <c r="H51" s="12" t="n"/>
      <c r="I51" s="7" t="n"/>
      <c r="J51" s="22" t="n"/>
      <c r="K51" s="22" t="n"/>
      <c r="L51" s="24">
        <f>IF($A51="","",MAX(0,$J51-$K51))</f>
        <v/>
      </c>
      <c r="M51" s="7" t="n"/>
      <c r="N51" s="12" t="n"/>
    </row>
    <row r="52" ht="24" customHeight="1">
      <c r="A52" s="7" t="n"/>
      <c r="B52" s="7" t="n"/>
      <c r="C52" s="7" t="n"/>
      <c r="D52" s="7" t="n"/>
      <c r="E52" s="7" t="n"/>
      <c r="F52" s="21" t="n"/>
      <c r="G52" s="12" t="n"/>
      <c r="H52" s="12" t="n"/>
      <c r="I52" s="7" t="n"/>
      <c r="J52" s="22" t="n"/>
      <c r="K52" s="22" t="n"/>
      <c r="L52" s="23">
        <f>IF($A52="","",MAX(0,$J52-$K52))</f>
        <v/>
      </c>
      <c r="M52" s="7" t="n"/>
      <c r="N52" s="12" t="n"/>
    </row>
    <row r="53" ht="24" customHeight="1">
      <c r="A53" s="7" t="n"/>
      <c r="B53" s="7" t="n"/>
      <c r="C53" s="7" t="n"/>
      <c r="D53" s="7" t="n"/>
      <c r="E53" s="7" t="n"/>
      <c r="F53" s="21" t="n"/>
      <c r="G53" s="12" t="n"/>
      <c r="H53" s="12" t="n"/>
      <c r="I53" s="7" t="n"/>
      <c r="J53" s="22" t="n"/>
      <c r="K53" s="22" t="n"/>
      <c r="L53" s="24">
        <f>IF($A53="","",MAX(0,$J53-$K53))</f>
        <v/>
      </c>
      <c r="M53" s="7" t="n"/>
      <c r="N53" s="12" t="n"/>
    </row>
    <row r="54" ht="24" customHeight="1">
      <c r="A54" s="7" t="n"/>
      <c r="B54" s="7" t="n"/>
      <c r="C54" s="7" t="n"/>
      <c r="D54" s="7" t="n"/>
      <c r="E54" s="7" t="n"/>
      <c r="F54" s="21" t="n"/>
      <c r="G54" s="12" t="n"/>
      <c r="H54" s="12" t="n"/>
      <c r="I54" s="7" t="n"/>
      <c r="J54" s="22" t="n"/>
      <c r="K54" s="22" t="n"/>
      <c r="L54" s="23">
        <f>IF($A54="","",MAX(0,$J54-$K54))</f>
        <v/>
      </c>
      <c r="M54" s="7" t="n"/>
      <c r="N54" s="12" t="n"/>
    </row>
    <row r="55" ht="24" customHeight="1">
      <c r="A55" s="7" t="n"/>
      <c r="B55" s="7" t="n"/>
      <c r="C55" s="7" t="n"/>
      <c r="D55" s="7" t="n"/>
      <c r="E55" s="7" t="n"/>
      <c r="F55" s="21" t="n"/>
      <c r="G55" s="12" t="n"/>
      <c r="H55" s="12" t="n"/>
      <c r="I55" s="7" t="n"/>
      <c r="J55" s="22" t="n"/>
      <c r="K55" s="22" t="n"/>
      <c r="L55" s="24">
        <f>IF($A55="","",MAX(0,$J55-$K55))</f>
        <v/>
      </c>
      <c r="M55" s="7" t="n"/>
      <c r="N55" s="12" t="n"/>
    </row>
    <row r="56" ht="24" customHeight="1">
      <c r="A56" s="7" t="n"/>
      <c r="B56" s="7" t="n"/>
      <c r="C56" s="7" t="n"/>
      <c r="D56" s="7" t="n"/>
      <c r="E56" s="7" t="n"/>
      <c r="F56" s="21" t="n"/>
      <c r="G56" s="12" t="n"/>
      <c r="H56" s="12" t="n"/>
      <c r="I56" s="7" t="n"/>
      <c r="J56" s="22" t="n"/>
      <c r="K56" s="22" t="n"/>
      <c r="L56" s="23">
        <f>IF($A56="","",MAX(0,$J56-$K56))</f>
        <v/>
      </c>
      <c r="M56" s="7" t="n"/>
      <c r="N56" s="12" t="n"/>
    </row>
    <row r="57" ht="24" customHeight="1">
      <c r="A57" s="7" t="n"/>
      <c r="B57" s="7" t="n"/>
      <c r="C57" s="7" t="n"/>
      <c r="D57" s="7" t="n"/>
      <c r="E57" s="7" t="n"/>
      <c r="F57" s="21" t="n"/>
      <c r="G57" s="12" t="n"/>
      <c r="H57" s="12" t="n"/>
      <c r="I57" s="7" t="n"/>
      <c r="J57" s="22" t="n"/>
      <c r="K57" s="22" t="n"/>
      <c r="L57" s="24">
        <f>IF($A57="","",MAX(0,$J57-$K57))</f>
        <v/>
      </c>
      <c r="M57" s="7" t="n"/>
      <c r="N57" s="12" t="n"/>
    </row>
    <row r="58" ht="24" customHeight="1">
      <c r="A58" s="7" t="n"/>
      <c r="B58" s="7" t="n"/>
      <c r="C58" s="7" t="n"/>
      <c r="D58" s="7" t="n"/>
      <c r="E58" s="7" t="n"/>
      <c r="F58" s="21" t="n"/>
      <c r="G58" s="12" t="n"/>
      <c r="H58" s="12" t="n"/>
      <c r="I58" s="7" t="n"/>
      <c r="J58" s="22" t="n"/>
      <c r="K58" s="22" t="n"/>
      <c r="L58" s="23">
        <f>IF($A58="","",MAX(0,$J58-$K58))</f>
        <v/>
      </c>
      <c r="M58" s="7" t="n"/>
      <c r="N58" s="12" t="n"/>
    </row>
    <row r="59" ht="24" customHeight="1">
      <c r="A59" s="7" t="n"/>
      <c r="B59" s="7" t="n"/>
      <c r="C59" s="7" t="n"/>
      <c r="D59" s="7" t="n"/>
      <c r="E59" s="7" t="n"/>
      <c r="F59" s="21" t="n"/>
      <c r="G59" s="12" t="n"/>
      <c r="H59" s="12" t="n"/>
      <c r="I59" s="7" t="n"/>
      <c r="J59" s="22" t="n"/>
      <c r="K59" s="22" t="n"/>
      <c r="L59" s="24">
        <f>IF($A59="","",MAX(0,$J59-$K59))</f>
        <v/>
      </c>
      <c r="M59" s="7" t="n"/>
      <c r="N59" s="12" t="n"/>
    </row>
    <row r="60" ht="24" customHeight="1">
      <c r="A60" s="7" t="n"/>
      <c r="B60" s="7" t="n"/>
      <c r="C60" s="7" t="n"/>
      <c r="D60" s="7" t="n"/>
      <c r="E60" s="7" t="n"/>
      <c r="F60" s="21" t="n"/>
      <c r="G60" s="12" t="n"/>
      <c r="H60" s="12" t="n"/>
      <c r="I60" s="7" t="n"/>
      <c r="J60" s="22" t="n"/>
      <c r="K60" s="22" t="n"/>
      <c r="L60" s="23">
        <f>IF($A60="","",MAX(0,$J60-$K60))</f>
        <v/>
      </c>
      <c r="M60" s="7" t="n"/>
      <c r="N60" s="12" t="n"/>
    </row>
    <row r="61" ht="24" customHeight="1">
      <c r="A61" s="7" t="n"/>
      <c r="B61" s="7" t="n"/>
      <c r="C61" s="7" t="n"/>
      <c r="D61" s="7" t="n"/>
      <c r="E61" s="7" t="n"/>
      <c r="F61" s="21" t="n"/>
      <c r="G61" s="12" t="n"/>
      <c r="H61" s="12" t="n"/>
      <c r="I61" s="7" t="n"/>
      <c r="J61" s="22" t="n"/>
      <c r="K61" s="22" t="n"/>
      <c r="L61" s="24">
        <f>IF($A61="","",MAX(0,$J61-$K61))</f>
        <v/>
      </c>
      <c r="M61" s="7" t="n"/>
      <c r="N61" s="12" t="n"/>
    </row>
    <row r="62" ht="24" customHeight="1">
      <c r="A62" s="7" t="n"/>
      <c r="B62" s="7" t="n"/>
      <c r="C62" s="7" t="n"/>
      <c r="D62" s="7" t="n"/>
      <c r="E62" s="7" t="n"/>
      <c r="F62" s="21" t="n"/>
      <c r="G62" s="12" t="n"/>
      <c r="H62" s="12" t="n"/>
      <c r="I62" s="7" t="n"/>
      <c r="J62" s="22" t="n"/>
      <c r="K62" s="22" t="n"/>
      <c r="L62" s="23">
        <f>IF($A62="","",MAX(0,$J62-$K62))</f>
        <v/>
      </c>
      <c r="M62" s="7" t="n"/>
      <c r="N62" s="12" t="n"/>
    </row>
    <row r="63" ht="24" customHeight="1">
      <c r="A63" s="7" t="n"/>
      <c r="B63" s="7" t="n"/>
      <c r="C63" s="7" t="n"/>
      <c r="D63" s="7" t="n"/>
      <c r="E63" s="7" t="n"/>
      <c r="F63" s="21" t="n"/>
      <c r="G63" s="12" t="n"/>
      <c r="H63" s="12" t="n"/>
      <c r="I63" s="7" t="n"/>
      <c r="J63" s="22" t="n"/>
      <c r="K63" s="22" t="n"/>
      <c r="L63" s="24">
        <f>IF($A63="","",MAX(0,$J63-$K63))</f>
        <v/>
      </c>
      <c r="M63" s="7" t="n"/>
      <c r="N63" s="12" t="n"/>
    </row>
    <row r="64" ht="24" customHeight="1">
      <c r="A64" s="7" t="n"/>
      <c r="B64" s="7" t="n"/>
      <c r="C64" s="7" t="n"/>
      <c r="D64" s="7" t="n"/>
      <c r="E64" s="7" t="n"/>
      <c r="F64" s="21" t="n"/>
      <c r="G64" s="12" t="n"/>
      <c r="H64" s="12" t="n"/>
      <c r="I64" s="7" t="n"/>
      <c r="J64" s="22" t="n"/>
      <c r="K64" s="22" t="n"/>
      <c r="L64" s="23">
        <f>IF($A64="","",MAX(0,$J64-$K64))</f>
        <v/>
      </c>
      <c r="M64" s="7" t="n"/>
      <c r="N64" s="12" t="n"/>
    </row>
    <row r="65" ht="24" customHeight="1">
      <c r="A65" s="7" t="n"/>
      <c r="B65" s="7" t="n"/>
      <c r="C65" s="7" t="n"/>
      <c r="D65" s="7" t="n"/>
      <c r="E65" s="7" t="n"/>
      <c r="F65" s="21" t="n"/>
      <c r="G65" s="12" t="n"/>
      <c r="H65" s="12" t="n"/>
      <c r="I65" s="7" t="n"/>
      <c r="J65" s="22" t="n"/>
      <c r="K65" s="22" t="n"/>
      <c r="L65" s="24">
        <f>IF($A65="","",MAX(0,$J65-$K65))</f>
        <v/>
      </c>
      <c r="M65" s="7" t="n"/>
      <c r="N65" s="12" t="n"/>
    </row>
    <row r="66" ht="24" customHeight="1">
      <c r="A66" s="7" t="n"/>
      <c r="B66" s="7" t="n"/>
      <c r="C66" s="7" t="n"/>
      <c r="D66" s="7" t="n"/>
      <c r="E66" s="7" t="n"/>
      <c r="F66" s="21" t="n"/>
      <c r="G66" s="12" t="n"/>
      <c r="H66" s="12" t="n"/>
      <c r="I66" s="7" t="n"/>
      <c r="J66" s="22" t="n"/>
      <c r="K66" s="22" t="n"/>
      <c r="L66" s="23">
        <f>IF($A66="","",MAX(0,$J66-$K66))</f>
        <v/>
      </c>
      <c r="M66" s="7" t="n"/>
      <c r="N66" s="12" t="n"/>
    </row>
    <row r="67" ht="24" customHeight="1">
      <c r="A67" s="7" t="n"/>
      <c r="B67" s="7" t="n"/>
      <c r="C67" s="7" t="n"/>
      <c r="D67" s="7" t="n"/>
      <c r="E67" s="7" t="n"/>
      <c r="F67" s="21" t="n"/>
      <c r="G67" s="12" t="n"/>
      <c r="H67" s="12" t="n"/>
      <c r="I67" s="7" t="n"/>
      <c r="J67" s="22" t="n"/>
      <c r="K67" s="22" t="n"/>
      <c r="L67" s="24">
        <f>IF($A67="","",MAX(0,$J67-$K67))</f>
        <v/>
      </c>
      <c r="M67" s="7" t="n"/>
      <c r="N67" s="12" t="n"/>
    </row>
    <row r="68" ht="24" customHeight="1">
      <c r="A68" s="7" t="n"/>
      <c r="B68" s="7" t="n"/>
      <c r="C68" s="7" t="n"/>
      <c r="D68" s="7" t="n"/>
      <c r="E68" s="7" t="n"/>
      <c r="F68" s="21" t="n"/>
      <c r="G68" s="12" t="n"/>
      <c r="H68" s="12" t="n"/>
      <c r="I68" s="7" t="n"/>
      <c r="J68" s="22" t="n"/>
      <c r="K68" s="22" t="n"/>
      <c r="L68" s="23">
        <f>IF($A68="","",MAX(0,$J68-$K68))</f>
        <v/>
      </c>
      <c r="M68" s="7" t="n"/>
      <c r="N68" s="12" t="n"/>
    </row>
    <row r="69" ht="24" customHeight="1">
      <c r="A69" s="7" t="n"/>
      <c r="B69" s="7" t="n"/>
      <c r="C69" s="7" t="n"/>
      <c r="D69" s="7" t="n"/>
      <c r="E69" s="7" t="n"/>
      <c r="F69" s="21" t="n"/>
      <c r="G69" s="12" t="n"/>
      <c r="H69" s="12" t="n"/>
      <c r="I69" s="7" t="n"/>
      <c r="J69" s="22" t="n"/>
      <c r="K69" s="22" t="n"/>
      <c r="L69" s="24">
        <f>IF($A69="","",MAX(0,$J69-$K69))</f>
        <v/>
      </c>
      <c r="M69" s="7" t="n"/>
      <c r="N69" s="12" t="n"/>
    </row>
    <row r="70" ht="24" customHeight="1">
      <c r="A70" s="7" t="n"/>
      <c r="B70" s="7" t="n"/>
      <c r="C70" s="7" t="n"/>
      <c r="D70" s="7" t="n"/>
      <c r="E70" s="7" t="n"/>
      <c r="F70" s="21" t="n"/>
      <c r="G70" s="12" t="n"/>
      <c r="H70" s="12" t="n"/>
      <c r="I70" s="7" t="n"/>
      <c r="J70" s="22" t="n"/>
      <c r="K70" s="22" t="n"/>
      <c r="L70" s="23">
        <f>IF($A70="","",MAX(0,$J70-$K70))</f>
        <v/>
      </c>
      <c r="M70" s="7" t="n"/>
      <c r="N70" s="12" t="n"/>
    </row>
    <row r="71" ht="24" customHeight="1">
      <c r="A71" s="7" t="n"/>
      <c r="B71" s="7" t="n"/>
      <c r="C71" s="7" t="n"/>
      <c r="D71" s="7" t="n"/>
      <c r="E71" s="7" t="n"/>
      <c r="F71" s="21" t="n"/>
      <c r="G71" s="12" t="n"/>
      <c r="H71" s="12" t="n"/>
      <c r="I71" s="7" t="n"/>
      <c r="J71" s="22" t="n"/>
      <c r="K71" s="22" t="n"/>
      <c r="L71" s="24">
        <f>IF($A71="","",MAX(0,$J71-$K71))</f>
        <v/>
      </c>
      <c r="M71" s="7" t="n"/>
      <c r="N71" s="12" t="n"/>
    </row>
    <row r="72" ht="24" customHeight="1">
      <c r="A72" s="7" t="n"/>
      <c r="B72" s="7" t="n"/>
      <c r="C72" s="7" t="n"/>
      <c r="D72" s="7" t="n"/>
      <c r="E72" s="7" t="n"/>
      <c r="F72" s="21" t="n"/>
      <c r="G72" s="12" t="n"/>
      <c r="H72" s="12" t="n"/>
      <c r="I72" s="7" t="n"/>
      <c r="J72" s="22" t="n"/>
      <c r="K72" s="22" t="n"/>
      <c r="L72" s="23">
        <f>IF($A72="","",MAX(0,$J72-$K72))</f>
        <v/>
      </c>
      <c r="M72" s="7" t="n"/>
      <c r="N72" s="12" t="n"/>
    </row>
    <row r="73" ht="24" customHeight="1">
      <c r="A73" s="7" t="n"/>
      <c r="B73" s="7" t="n"/>
      <c r="C73" s="7" t="n"/>
      <c r="D73" s="7" t="n"/>
      <c r="E73" s="7" t="n"/>
      <c r="F73" s="21" t="n"/>
      <c r="G73" s="12" t="n"/>
      <c r="H73" s="12" t="n"/>
      <c r="I73" s="7" t="n"/>
      <c r="J73" s="22" t="n"/>
      <c r="K73" s="22" t="n"/>
      <c r="L73" s="24">
        <f>IF($A73="","",MAX(0,$J73-$K73))</f>
        <v/>
      </c>
      <c r="M73" s="7" t="n"/>
      <c r="N73" s="12" t="n"/>
    </row>
    <row r="74" ht="24" customHeight="1">
      <c r="A74" s="7" t="n"/>
      <c r="B74" s="7" t="n"/>
      <c r="C74" s="7" t="n"/>
      <c r="D74" s="7" t="n"/>
      <c r="E74" s="7" t="n"/>
      <c r="F74" s="21" t="n"/>
      <c r="G74" s="12" t="n"/>
      <c r="H74" s="12" t="n"/>
      <c r="I74" s="7" t="n"/>
      <c r="J74" s="22" t="n"/>
      <c r="K74" s="22" t="n"/>
      <c r="L74" s="23">
        <f>IF($A74="","",MAX(0,$J74-$K74))</f>
        <v/>
      </c>
      <c r="M74" s="7" t="n"/>
      <c r="N74" s="12" t="n"/>
    </row>
    <row r="75" ht="24" customHeight="1">
      <c r="A75" s="7" t="n"/>
      <c r="B75" s="7" t="n"/>
      <c r="C75" s="7" t="n"/>
      <c r="D75" s="7" t="n"/>
      <c r="E75" s="7" t="n"/>
      <c r="F75" s="21" t="n"/>
      <c r="G75" s="12" t="n"/>
      <c r="H75" s="12" t="n"/>
      <c r="I75" s="7" t="n"/>
      <c r="J75" s="22" t="n"/>
      <c r="K75" s="22" t="n"/>
      <c r="L75" s="24">
        <f>IF($A75="","",MAX(0,$J75-$K75))</f>
        <v/>
      </c>
      <c r="M75" s="7" t="n"/>
      <c r="N75" s="12" t="n"/>
    </row>
    <row r="76" ht="24" customHeight="1">
      <c r="A76" s="7" t="n"/>
      <c r="B76" s="7" t="n"/>
      <c r="C76" s="7" t="n"/>
      <c r="D76" s="7" t="n"/>
      <c r="E76" s="7" t="n"/>
      <c r="F76" s="21" t="n"/>
      <c r="G76" s="12" t="n"/>
      <c r="H76" s="12" t="n"/>
      <c r="I76" s="7" t="n"/>
      <c r="J76" s="22" t="n"/>
      <c r="K76" s="22" t="n"/>
      <c r="L76" s="23">
        <f>IF($A76="","",MAX(0,$J76-$K76))</f>
        <v/>
      </c>
      <c r="M76" s="7" t="n"/>
      <c r="N76" s="12" t="n"/>
    </row>
    <row r="77" ht="24" customHeight="1">
      <c r="A77" s="7" t="n"/>
      <c r="B77" s="7" t="n"/>
      <c r="C77" s="7" t="n"/>
      <c r="D77" s="7" t="n"/>
      <c r="E77" s="7" t="n"/>
      <c r="F77" s="21" t="n"/>
      <c r="G77" s="12" t="n"/>
      <c r="H77" s="12" t="n"/>
      <c r="I77" s="7" t="n"/>
      <c r="J77" s="22" t="n"/>
      <c r="K77" s="22" t="n"/>
      <c r="L77" s="24">
        <f>IF($A77="","",MAX(0,$J77-$K77))</f>
        <v/>
      </c>
      <c r="M77" s="7" t="n"/>
      <c r="N77" s="12" t="n"/>
    </row>
    <row r="78" ht="24" customHeight="1">
      <c r="A78" s="7" t="n"/>
      <c r="B78" s="7" t="n"/>
      <c r="C78" s="7" t="n"/>
      <c r="D78" s="7" t="n"/>
      <c r="E78" s="7" t="n"/>
      <c r="F78" s="21" t="n"/>
      <c r="G78" s="12" t="n"/>
      <c r="H78" s="12" t="n"/>
      <c r="I78" s="7" t="n"/>
      <c r="J78" s="22" t="n"/>
      <c r="K78" s="22" t="n"/>
      <c r="L78" s="23">
        <f>IF($A78="","",MAX(0,$J78-$K78))</f>
        <v/>
      </c>
      <c r="M78" s="7" t="n"/>
      <c r="N78" s="12" t="n"/>
    </row>
    <row r="79" ht="24" customHeight="1">
      <c r="A79" s="7" t="n"/>
      <c r="B79" s="7" t="n"/>
      <c r="C79" s="7" t="n"/>
      <c r="D79" s="7" t="n"/>
      <c r="E79" s="7" t="n"/>
      <c r="F79" s="21" t="n"/>
      <c r="G79" s="12" t="n"/>
      <c r="H79" s="12" t="n"/>
      <c r="I79" s="7" t="n"/>
      <c r="J79" s="22" t="n"/>
      <c r="K79" s="22" t="n"/>
      <c r="L79" s="24">
        <f>IF($A79="","",MAX(0,$J79-$K79))</f>
        <v/>
      </c>
      <c r="M79" s="7" t="n"/>
      <c r="N79" s="12" t="n"/>
    </row>
    <row r="80" ht="24" customHeight="1">
      <c r="A80" s="7" t="n"/>
      <c r="B80" s="7" t="n"/>
      <c r="C80" s="7" t="n"/>
      <c r="D80" s="7" t="n"/>
      <c r="E80" s="7" t="n"/>
      <c r="F80" s="21" t="n"/>
      <c r="G80" s="12" t="n"/>
      <c r="H80" s="12" t="n"/>
      <c r="I80" s="7" t="n"/>
      <c r="J80" s="22" t="n"/>
      <c r="K80" s="22" t="n"/>
      <c r="L80" s="23">
        <f>IF($A80="","",MAX(0,$J80-$K80))</f>
        <v/>
      </c>
      <c r="M80" s="7" t="n"/>
      <c r="N80" s="12" t="n"/>
    </row>
    <row r="81" ht="24" customHeight="1">
      <c r="A81" s="7" t="n"/>
      <c r="B81" s="7" t="n"/>
      <c r="C81" s="7" t="n"/>
      <c r="D81" s="7" t="n"/>
      <c r="E81" s="7" t="n"/>
      <c r="F81" s="21" t="n"/>
      <c r="G81" s="12" t="n"/>
      <c r="H81" s="12" t="n"/>
      <c r="I81" s="7" t="n"/>
      <c r="J81" s="22" t="n"/>
      <c r="K81" s="22" t="n"/>
      <c r="L81" s="24">
        <f>IF($A81="","",MAX(0,$J81-$K81))</f>
        <v/>
      </c>
      <c r="M81" s="7" t="n"/>
      <c r="N81" s="12" t="n"/>
    </row>
    <row r="82" ht="24" customHeight="1">
      <c r="A82" s="7" t="n"/>
      <c r="B82" s="7" t="n"/>
      <c r="C82" s="7" t="n"/>
      <c r="D82" s="7" t="n"/>
      <c r="E82" s="7" t="n"/>
      <c r="F82" s="21" t="n"/>
      <c r="G82" s="12" t="n"/>
      <c r="H82" s="12" t="n"/>
      <c r="I82" s="7" t="n"/>
      <c r="J82" s="22" t="n"/>
      <c r="K82" s="22" t="n"/>
      <c r="L82" s="23">
        <f>IF($A82="","",MAX(0,$J82-$K82))</f>
        <v/>
      </c>
      <c r="M82" s="7" t="n"/>
      <c r="N82" s="12" t="n"/>
    </row>
    <row r="83" ht="24" customHeight="1">
      <c r="A83" s="7" t="n"/>
      <c r="B83" s="7" t="n"/>
      <c r="C83" s="7" t="n"/>
      <c r="D83" s="7" t="n"/>
      <c r="E83" s="7" t="n"/>
      <c r="F83" s="21" t="n"/>
      <c r="G83" s="12" t="n"/>
      <c r="H83" s="12" t="n"/>
      <c r="I83" s="7" t="n"/>
      <c r="J83" s="22" t="n"/>
      <c r="K83" s="22" t="n"/>
      <c r="L83" s="24">
        <f>IF($A83="","",MAX(0,$J83-$K83))</f>
        <v/>
      </c>
      <c r="M83" s="7" t="n"/>
      <c r="N83" s="12" t="n"/>
    </row>
    <row r="84" ht="24" customHeight="1">
      <c r="A84" s="7" t="n"/>
      <c r="B84" s="7" t="n"/>
      <c r="C84" s="7" t="n"/>
      <c r="D84" s="7" t="n"/>
      <c r="E84" s="7" t="n"/>
      <c r="F84" s="21" t="n"/>
      <c r="G84" s="12" t="n"/>
      <c r="H84" s="12" t="n"/>
      <c r="I84" s="7" t="n"/>
      <c r="J84" s="22" t="n"/>
      <c r="K84" s="22" t="n"/>
      <c r="L84" s="23">
        <f>IF($A84="","",MAX(0,$J84-$K84))</f>
        <v/>
      </c>
      <c r="M84" s="7" t="n"/>
      <c r="N84" s="12" t="n"/>
    </row>
    <row r="85" ht="24" customHeight="1">
      <c r="A85" s="7" t="n"/>
      <c r="B85" s="7" t="n"/>
      <c r="C85" s="7" t="n"/>
      <c r="D85" s="7" t="n"/>
      <c r="E85" s="7" t="n"/>
      <c r="F85" s="21" t="n"/>
      <c r="G85" s="12" t="n"/>
      <c r="H85" s="12" t="n"/>
      <c r="I85" s="7" t="n"/>
      <c r="J85" s="22" t="n"/>
      <c r="K85" s="22" t="n"/>
      <c r="L85" s="24">
        <f>IF($A85="","",MAX(0,$J85-$K85))</f>
        <v/>
      </c>
      <c r="M85" s="7" t="n"/>
      <c r="N85" s="12" t="n"/>
    </row>
    <row r="86" ht="24" customHeight="1">
      <c r="A86" s="7" t="n"/>
      <c r="B86" s="7" t="n"/>
      <c r="C86" s="7" t="n"/>
      <c r="D86" s="7" t="n"/>
      <c r="E86" s="7" t="n"/>
      <c r="F86" s="21" t="n"/>
      <c r="G86" s="12" t="n"/>
      <c r="H86" s="12" t="n"/>
      <c r="I86" s="7" t="n"/>
      <c r="J86" s="22" t="n"/>
      <c r="K86" s="22" t="n"/>
      <c r="L86" s="23">
        <f>IF($A86="","",MAX(0,$J86-$K86))</f>
        <v/>
      </c>
      <c r="M86" s="7" t="n"/>
      <c r="N86" s="12" t="n"/>
    </row>
    <row r="87" ht="24" customHeight="1">
      <c r="A87" s="7" t="n"/>
      <c r="B87" s="7" t="n"/>
      <c r="C87" s="7" t="n"/>
      <c r="D87" s="7" t="n"/>
      <c r="E87" s="7" t="n"/>
      <c r="F87" s="21" t="n"/>
      <c r="G87" s="12" t="n"/>
      <c r="H87" s="12" t="n"/>
      <c r="I87" s="7" t="n"/>
      <c r="J87" s="22" t="n"/>
      <c r="K87" s="22" t="n"/>
      <c r="L87" s="24">
        <f>IF($A87="","",MAX(0,$J87-$K87))</f>
        <v/>
      </c>
      <c r="M87" s="7" t="n"/>
      <c r="N87" s="12" t="n"/>
    </row>
    <row r="88" ht="24" customHeight="1">
      <c r="A88" s="7" t="n"/>
      <c r="B88" s="7" t="n"/>
      <c r="C88" s="7" t="n"/>
      <c r="D88" s="7" t="n"/>
      <c r="E88" s="7" t="n"/>
      <c r="F88" s="21" t="n"/>
      <c r="G88" s="12" t="n"/>
      <c r="H88" s="12" t="n"/>
      <c r="I88" s="7" t="n"/>
      <c r="J88" s="22" t="n"/>
      <c r="K88" s="22" t="n"/>
      <c r="L88" s="23">
        <f>IF($A88="","",MAX(0,$J88-$K88))</f>
        <v/>
      </c>
      <c r="M88" s="7" t="n"/>
      <c r="N88" s="12" t="n"/>
    </row>
    <row r="89" ht="24" customHeight="1">
      <c r="A89" s="7" t="n"/>
      <c r="B89" s="7" t="n"/>
      <c r="C89" s="7" t="n"/>
      <c r="D89" s="7" t="n"/>
      <c r="E89" s="7" t="n"/>
      <c r="F89" s="21" t="n"/>
      <c r="G89" s="12" t="n"/>
      <c r="H89" s="12" t="n"/>
      <c r="I89" s="7" t="n"/>
      <c r="J89" s="22" t="n"/>
      <c r="K89" s="22" t="n"/>
      <c r="L89" s="24">
        <f>IF($A89="","",MAX(0,$J89-$K89))</f>
        <v/>
      </c>
      <c r="M89" s="7" t="n"/>
      <c r="N89" s="12" t="n"/>
    </row>
    <row r="90" ht="24" customHeight="1">
      <c r="A90" s="7" t="n"/>
      <c r="B90" s="7" t="n"/>
      <c r="C90" s="7" t="n"/>
      <c r="D90" s="7" t="n"/>
      <c r="E90" s="7" t="n"/>
      <c r="F90" s="21" t="n"/>
      <c r="G90" s="12" t="n"/>
      <c r="H90" s="12" t="n"/>
      <c r="I90" s="7" t="n"/>
      <c r="J90" s="22" t="n"/>
      <c r="K90" s="22" t="n"/>
      <c r="L90" s="23">
        <f>IF($A90="","",MAX(0,$J90-$K90))</f>
        <v/>
      </c>
      <c r="M90" s="7" t="n"/>
      <c r="N90" s="12" t="n"/>
    </row>
    <row r="91" ht="24" customHeight="1">
      <c r="A91" s="7" t="n"/>
      <c r="B91" s="7" t="n"/>
      <c r="C91" s="7" t="n"/>
      <c r="D91" s="7" t="n"/>
      <c r="E91" s="7" t="n"/>
      <c r="F91" s="21" t="n"/>
      <c r="G91" s="12" t="n"/>
      <c r="H91" s="12" t="n"/>
      <c r="I91" s="7" t="n"/>
      <c r="J91" s="22" t="n"/>
      <c r="K91" s="22" t="n"/>
      <c r="L91" s="24">
        <f>IF($A91="","",MAX(0,$J91-$K91))</f>
        <v/>
      </c>
      <c r="M91" s="7" t="n"/>
      <c r="N91" s="12" t="n"/>
    </row>
    <row r="92" ht="24" customHeight="1">
      <c r="A92" s="7" t="n"/>
      <c r="B92" s="7" t="n"/>
      <c r="C92" s="7" t="n"/>
      <c r="D92" s="7" t="n"/>
      <c r="E92" s="7" t="n"/>
      <c r="F92" s="21" t="n"/>
      <c r="G92" s="12" t="n"/>
      <c r="H92" s="12" t="n"/>
      <c r="I92" s="7" t="n"/>
      <c r="J92" s="22" t="n"/>
      <c r="K92" s="22" t="n"/>
      <c r="L92" s="23">
        <f>IF($A92="","",MAX(0,$J92-$K92))</f>
        <v/>
      </c>
      <c r="M92" s="7" t="n"/>
      <c r="N92" s="12" t="n"/>
    </row>
    <row r="93" ht="24" customHeight="1">
      <c r="A93" s="7" t="n"/>
      <c r="B93" s="7" t="n"/>
      <c r="C93" s="7" t="n"/>
      <c r="D93" s="7" t="n"/>
      <c r="E93" s="7" t="n"/>
      <c r="F93" s="21" t="n"/>
      <c r="G93" s="12" t="n"/>
      <c r="H93" s="12" t="n"/>
      <c r="I93" s="7" t="n"/>
      <c r="J93" s="22" t="n"/>
      <c r="K93" s="22" t="n"/>
      <c r="L93" s="24">
        <f>IF($A93="","",MAX(0,$J93-$K93))</f>
        <v/>
      </c>
      <c r="M93" s="7" t="n"/>
      <c r="N93" s="12" t="n"/>
    </row>
    <row r="94" ht="24" customHeight="1">
      <c r="A94" s="7" t="n"/>
      <c r="B94" s="7" t="n"/>
      <c r="C94" s="7" t="n"/>
      <c r="D94" s="7" t="n"/>
      <c r="E94" s="7" t="n"/>
      <c r="F94" s="21" t="n"/>
      <c r="G94" s="12" t="n"/>
      <c r="H94" s="12" t="n"/>
      <c r="I94" s="7" t="n"/>
      <c r="J94" s="22" t="n"/>
      <c r="K94" s="22" t="n"/>
      <c r="L94" s="23">
        <f>IF($A94="","",MAX(0,$J94-$K94))</f>
        <v/>
      </c>
      <c r="M94" s="7" t="n"/>
      <c r="N94" s="12" t="n"/>
    </row>
    <row r="95" ht="24" customHeight="1">
      <c r="A95" s="7" t="n"/>
      <c r="B95" s="7" t="n"/>
      <c r="C95" s="7" t="n"/>
      <c r="D95" s="7" t="n"/>
      <c r="E95" s="7" t="n"/>
      <c r="F95" s="21" t="n"/>
      <c r="G95" s="12" t="n"/>
      <c r="H95" s="12" t="n"/>
      <c r="I95" s="7" t="n"/>
      <c r="J95" s="22" t="n"/>
      <c r="K95" s="22" t="n"/>
      <c r="L95" s="24">
        <f>IF($A95="","",MAX(0,$J95-$K95))</f>
        <v/>
      </c>
      <c r="M95" s="7" t="n"/>
      <c r="N95" s="12" t="n"/>
    </row>
    <row r="96" ht="24" customHeight="1">
      <c r="A96" s="7" t="n"/>
      <c r="B96" s="7" t="n"/>
      <c r="C96" s="7" t="n"/>
      <c r="D96" s="7" t="n"/>
      <c r="E96" s="7" t="n"/>
      <c r="F96" s="21" t="n"/>
      <c r="G96" s="12" t="n"/>
      <c r="H96" s="12" t="n"/>
      <c r="I96" s="7" t="n"/>
      <c r="J96" s="22" t="n"/>
      <c r="K96" s="22" t="n"/>
      <c r="L96" s="23">
        <f>IF($A96="","",MAX(0,$J96-$K96))</f>
        <v/>
      </c>
      <c r="M96" s="7" t="n"/>
      <c r="N96" s="12" t="n"/>
    </row>
    <row r="97" ht="24" customHeight="1">
      <c r="A97" s="7" t="n"/>
      <c r="B97" s="7" t="n"/>
      <c r="C97" s="7" t="n"/>
      <c r="D97" s="7" t="n"/>
      <c r="E97" s="7" t="n"/>
      <c r="F97" s="21" t="n"/>
      <c r="G97" s="12" t="n"/>
      <c r="H97" s="12" t="n"/>
      <c r="I97" s="7" t="n"/>
      <c r="J97" s="22" t="n"/>
      <c r="K97" s="22" t="n"/>
      <c r="L97" s="24">
        <f>IF($A97="","",MAX(0,$J97-$K97))</f>
        <v/>
      </c>
      <c r="M97" s="7" t="n"/>
      <c r="N97" s="12" t="n"/>
    </row>
    <row r="98" ht="24" customHeight="1">
      <c r="A98" s="7" t="n"/>
      <c r="B98" s="7" t="n"/>
      <c r="C98" s="7" t="n"/>
      <c r="D98" s="7" t="n"/>
      <c r="E98" s="7" t="n"/>
      <c r="F98" s="21" t="n"/>
      <c r="G98" s="12" t="n"/>
      <c r="H98" s="12" t="n"/>
      <c r="I98" s="7" t="n"/>
      <c r="J98" s="22" t="n"/>
      <c r="K98" s="22" t="n"/>
      <c r="L98" s="23">
        <f>IF($A98="","",MAX(0,$J98-$K98))</f>
        <v/>
      </c>
      <c r="M98" s="7" t="n"/>
      <c r="N98" s="12" t="n"/>
    </row>
    <row r="99" ht="24" customHeight="1">
      <c r="A99" s="7" t="n"/>
      <c r="B99" s="7" t="n"/>
      <c r="C99" s="7" t="n"/>
      <c r="D99" s="7" t="n"/>
      <c r="E99" s="7" t="n"/>
      <c r="F99" s="21" t="n"/>
      <c r="G99" s="12" t="n"/>
      <c r="H99" s="12" t="n"/>
      <c r="I99" s="7" t="n"/>
      <c r="J99" s="22" t="n"/>
      <c r="K99" s="22" t="n"/>
      <c r="L99" s="24">
        <f>IF($A99="","",MAX(0,$J99-$K99))</f>
        <v/>
      </c>
      <c r="M99" s="7" t="n"/>
      <c r="N99" s="12" t="n"/>
    </row>
    <row r="100" ht="24" customHeight="1">
      <c r="A100" s="7" t="n"/>
      <c r="B100" s="7" t="n"/>
      <c r="C100" s="7" t="n"/>
      <c r="D100" s="7" t="n"/>
      <c r="E100" s="7" t="n"/>
      <c r="F100" s="21" t="n"/>
      <c r="G100" s="12" t="n"/>
      <c r="H100" s="12" t="n"/>
      <c r="I100" s="7" t="n"/>
      <c r="J100" s="22" t="n"/>
      <c r="K100" s="22" t="n"/>
      <c r="L100" s="23">
        <f>IF($A100="","",MAX(0,$J100-$K100))</f>
        <v/>
      </c>
      <c r="M100" s="7" t="n"/>
      <c r="N100" s="12" t="n"/>
    </row>
    <row r="101" ht="24" customHeight="1">
      <c r="A101" s="7" t="n"/>
      <c r="B101" s="7" t="n"/>
      <c r="C101" s="7" t="n"/>
      <c r="D101" s="7" t="n"/>
      <c r="E101" s="7" t="n"/>
      <c r="F101" s="21" t="n"/>
      <c r="G101" s="12" t="n"/>
      <c r="H101" s="12" t="n"/>
      <c r="I101" s="7" t="n"/>
      <c r="J101" s="22" t="n"/>
      <c r="K101" s="22" t="n"/>
      <c r="L101" s="24">
        <f>IF($A101="","",MAX(0,$J101-$K101))</f>
        <v/>
      </c>
      <c r="M101" s="7" t="n"/>
      <c r="N101" s="12" t="n"/>
    </row>
    <row r="102" ht="24" customHeight="1">
      <c r="A102" s="7" t="n"/>
      <c r="B102" s="7" t="n"/>
      <c r="C102" s="7" t="n"/>
      <c r="D102" s="7" t="n"/>
      <c r="E102" s="7" t="n"/>
      <c r="F102" s="21" t="n"/>
      <c r="G102" s="12" t="n"/>
      <c r="H102" s="12" t="n"/>
      <c r="I102" s="7" t="n"/>
      <c r="J102" s="22" t="n"/>
      <c r="K102" s="22" t="n"/>
      <c r="L102" s="23">
        <f>IF($A102="","",MAX(0,$J102-$K102))</f>
        <v/>
      </c>
      <c r="M102" s="7" t="n"/>
      <c r="N102" s="12" t="n"/>
    </row>
    <row r="103" ht="24" customHeight="1">
      <c r="A103" s="7" t="n"/>
      <c r="B103" s="7" t="n"/>
      <c r="C103" s="7" t="n"/>
      <c r="D103" s="7" t="n"/>
      <c r="E103" s="7" t="n"/>
      <c r="F103" s="21" t="n"/>
      <c r="G103" s="12" t="n"/>
      <c r="H103" s="12" t="n"/>
      <c r="I103" s="7" t="n"/>
      <c r="J103" s="22" t="n"/>
      <c r="K103" s="22" t="n"/>
      <c r="L103" s="24">
        <f>IF($A103="","",MAX(0,$J103-$K103))</f>
        <v/>
      </c>
      <c r="M103" s="7" t="n"/>
      <c r="N103" s="12" t="n"/>
    </row>
  </sheetData>
  <mergeCells count="1">
    <mergeCell ref="A1:N1"/>
  </mergeCells>
  <conditionalFormatting sqref="A4:N103">
    <cfRule type="expression" priority="1" dxfId="0" stopIfTrue="1">
      <formula>OR($I4="No",$M4="No")</formula>
    </cfRule>
    <cfRule type="expression" priority="2" dxfId="1" stopIfTrue="1">
      <formula>$I4="Review"</formula>
    </cfRule>
  </conditionalFormatting>
  <conditionalFormatting sqref="L4:L103">
    <cfRule type="expression" priority="3" dxfId="2" stopIfTrue="1">
      <formula>AND($A4&lt;&gt;"",$L4&gt;0,$I4="Yes",$M4="Yes")</formula>
    </cfRule>
  </conditionalFormatting>
  <dataValidations count="6">
    <dataValidation sqref="E4:E103" showErrorMessage="1" showInputMessage="1" allowBlank="0" errorTitle="Invalid entry" error="Enter a valid value for this field." type="list">
      <formula1>"ON,QC,BC,AB,NS,MB,SK,NB,NL,PE,NT,NU,YT"</formula1>
    </dataValidation>
    <dataValidation sqref="G4:G103" showErrorMessage="1" showInputMessage="1" allowBlank="0" errorTitle="Invalid entry" error="Enter a valid value for this field." type="list">
      <formula1>"Prescription medication,Dental treatment,Physiotherapy,Prescription eyeglasses,Ambulance service,Specialist consultation,Approved medical device,Paramedical practitioner,Diagnostic laboratory service"</formula1>
    </dataValidation>
    <dataValidation sqref="I4:I103" showErrorMessage="1" showInputMessage="1" allowBlank="0" errorTitle="Invalid entry" error="Enter a valid value for this field." type="list">
      <formula1>"Yes,No,Review"</formula1>
    </dataValidation>
    <dataValidation sqref="J4:K103" showErrorMessage="1" showInputMessage="1" allowBlank="0" errorTitle="Invalid entry" error="Enter a valid value for this field." type="decimal" operator="greaterThanOrEqual">
      <formula1>0</formula1>
    </dataValidation>
    <dataValidation sqref="M4:M103" showErrorMessage="1" showInputMessage="1" allowBlank="0" errorTitle="Invalid entry" error="Enter a valid value for this field." type="list">
      <formula1>"Yes,No"</formula1>
    </dataValidation>
    <dataValidation sqref="F4:F103" showErrorMessage="1" showInputMessage="1" allowBlank="0" errorTitle="Invalid entry" error="Enter a valid value for this field." type="date" operator="between">
      <formula1>1</formula1>
      <formula2>73050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8" customWidth="1" min="3" max="3"/>
    <col width="4" customWidth="1" min="4" max="4"/>
    <col width="24" customWidth="1" min="5" max="5"/>
    <col width="4" customWidth="1" min="6" max="6"/>
    <col width="25" customWidth="1" min="7" max="7"/>
    <col width="20" customWidth="1" min="8" max="8"/>
    <col width="18" customWidth="1" min="9" max="9"/>
    <col width="3" customWidth="1" min="10" max="10"/>
    <col width="3" customWidth="1" min="11" max="11"/>
    <col width="3" customWidth="1" min="12" max="12"/>
    <col width="3" customWidth="1" min="13" max="13"/>
    <col width="30" customWidth="1" min="14" max="14"/>
    <col width="19" customWidth="1" min="15" max="15"/>
    <col width="14" customWidth="1" min="16" max="16"/>
  </cols>
  <sheetData>
    <row r="1" ht="28" customHeight="1">
      <c r="A1" s="42" t="inlineStr">
        <is>
          <t>Medical Expense Tax Credit Summary — Estimate Only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7" t="n"/>
    </row>
    <row r="2">
      <c r="N2" s="20" t="inlineStr">
        <is>
          <t>Medical Category</t>
        </is>
      </c>
      <c r="O2" s="20" t="inlineStr">
        <is>
          <t>Eligible Net (CAD)</t>
        </is>
      </c>
    </row>
    <row r="3">
      <c r="A3" s="2" t="inlineStr">
        <is>
          <t>Taxpayer Inputs</t>
        </is>
      </c>
      <c r="B3" s="27" t="n"/>
      <c r="H3" s="28" t="inlineStr">
        <is>
          <t>Taxpayer Reference</t>
        </is>
      </c>
      <c r="I3" s="27" t="n"/>
      <c r="N3" s="29" t="inlineStr">
        <is>
          <t>Prescription medication</t>
        </is>
      </c>
      <c r="O3" s="23">
        <f>IF($N3="","",SUMIFS('Expense Log'!$L$4:$L$103,'Expense Log'!$G$4:$G$103,$N3,'Expense Log'!$I$4:$I$103,"Yes"))</f>
        <v/>
      </c>
    </row>
    <row r="4">
      <c r="A4" s="30" t="inlineStr">
        <is>
          <t>Taxpayer name</t>
        </is>
      </c>
      <c r="B4" s="7" t="inlineStr">
        <is>
          <t>Liam Martin</t>
        </is>
      </c>
      <c r="H4" s="20" t="inlineStr">
        <is>
          <t>Taxpayer</t>
        </is>
      </c>
      <c r="I4" s="20" t="inlineStr">
        <is>
          <t>Net Income (CAD)</t>
        </is>
      </c>
      <c r="N4" s="8" t="inlineStr">
        <is>
          <t>Dental treatment</t>
        </is>
      </c>
      <c r="O4" s="24">
        <f>IF($N4="","",SUMIFS('Expense Log'!$L$4:$L$103,'Expense Log'!$G$4:$G$103,$N4,'Expense Log'!$I$4:$I$103,"Yes"))</f>
        <v/>
      </c>
    </row>
    <row r="5">
      <c r="A5" s="30" t="inlineStr">
        <is>
          <t>Tax year</t>
        </is>
      </c>
      <c r="B5" s="31" t="n">
        <v>2026</v>
      </c>
      <c r="H5" s="32" t="inlineStr">
        <is>
          <t>Liam Martin</t>
        </is>
      </c>
      <c r="I5" s="23" t="n">
        <v>72000</v>
      </c>
      <c r="N5" s="29" t="inlineStr">
        <is>
          <t>Physiotherapy</t>
        </is>
      </c>
      <c r="O5" s="23">
        <f>IF($N5="","",SUMIFS('Expense Log'!$L$4:$L$103,'Expense Log'!$G$4:$G$103,$N5,'Expense Log'!$I$4:$I$103,"Yes"))</f>
        <v/>
      </c>
    </row>
    <row r="6">
      <c r="A6" s="30" t="inlineStr">
        <is>
          <t>Net income (CAD)</t>
        </is>
      </c>
      <c r="B6" s="24">
        <f>IFERROR(VLOOKUP($B$4,'Summary'!$H$5:$I$7,2,FALSE),"")</f>
        <v/>
      </c>
      <c r="H6" s="33" t="inlineStr">
        <is>
          <t>Emma Tremblay</t>
        </is>
      </c>
      <c r="I6" s="24" t="n">
        <v>58500</v>
      </c>
      <c r="N6" s="8" t="inlineStr">
        <is>
          <t>Prescription eyeglasses</t>
        </is>
      </c>
      <c r="O6" s="24">
        <f>IF($N6="","",SUMIFS('Expense Log'!$L$4:$L$103,'Expense Log'!$G$4:$G$103,$N6,'Expense Log'!$I$4:$I$103,"Yes"))</f>
        <v/>
      </c>
    </row>
    <row r="7">
      <c r="A7" s="30" t="inlineStr">
        <is>
          <t>Eligible 12-month period start</t>
        </is>
      </c>
      <c r="B7" s="21" t="n">
        <v>46023</v>
      </c>
      <c r="H7" s="32" t="inlineStr">
        <is>
          <t>Olivia Brown</t>
        </is>
      </c>
      <c r="I7" s="23" t="n">
        <v>96000</v>
      </c>
      <c r="N7" s="29" t="inlineStr">
        <is>
          <t>Ambulance service</t>
        </is>
      </c>
      <c r="O7" s="23">
        <f>IF($N7="","",SUMIFS('Expense Log'!$L$4:$L$103,'Expense Log'!$G$4:$G$103,$N7,'Expense Log'!$I$4:$I$103,"Yes"))</f>
        <v/>
      </c>
    </row>
    <row r="8">
      <c r="A8" s="30" t="inlineStr">
        <is>
          <t>Eligible 12-month period end</t>
        </is>
      </c>
      <c r="B8" s="21" t="n">
        <v>46387</v>
      </c>
      <c r="N8" s="8" t="inlineStr">
        <is>
          <t>Specialist consultation</t>
        </is>
      </c>
      <c r="O8" s="24">
        <f>IF($N8="","",SUMIFS('Expense Log'!$L$4:$L$103,'Expense Log'!$G$4:$G$103,$N8,'Expense Log'!$I$4:$I$103,"Yes"))</f>
        <v/>
      </c>
    </row>
    <row r="9">
      <c r="A9" s="30" t="inlineStr">
        <is>
          <t>Federal METC rate</t>
        </is>
      </c>
      <c r="B9" s="34" t="n">
        <v>0.15</v>
      </c>
      <c r="N9" s="29" t="inlineStr">
        <is>
          <t>Approved medical device</t>
        </is>
      </c>
      <c r="O9" s="23">
        <f>IF($N9="","",SUMIFS('Expense Log'!$L$4:$L$103,'Expense Log'!$G$4:$G$103,$N9,'Expense Log'!$I$4:$I$103,"Yes"))</f>
        <v/>
      </c>
    </row>
    <row r="10">
      <c r="A10" s="30" t="inlineStr">
        <is>
          <t>Provincial/territorial estimate rate</t>
        </is>
      </c>
      <c r="B10" s="34" t="n">
        <v>0</v>
      </c>
      <c r="N10" s="8" t="inlineStr">
        <is>
          <t>Paramedical practitioner</t>
        </is>
      </c>
      <c r="O10" s="24">
        <f>IF($N10="","",SUMIFS('Expense Log'!$L$4:$L$103,'Expense Log'!$G$4:$G$103,$N10,'Expense Log'!$I$4:$I$103,"Yes"))</f>
        <v/>
      </c>
    </row>
    <row r="11">
      <c r="A11" s="30" t="inlineStr">
        <is>
          <t>Maximum threshold amount (enter verified CRA amount)</t>
        </is>
      </c>
      <c r="B11" s="35" t="n"/>
      <c r="N11" s="29" t="inlineStr">
        <is>
          <t>Diagnostic laboratory service</t>
        </is>
      </c>
      <c r="O11" s="23">
        <f>IF($N11="","",SUMIFS('Expense Log'!$L$4:$L$103,'Expense Log'!$G$4:$G$103,$N11,'Expense Log'!$I$4:$I$103,"Yes"))</f>
        <v/>
      </c>
    </row>
    <row r="12"/>
    <row r="13"/>
    <row r="14">
      <c r="A14" s="20" t="inlineStr">
        <is>
          <t>Eligible Net Expenses</t>
        </is>
      </c>
      <c r="C14" s="20" t="inlineStr">
        <is>
          <t>Income Threshold</t>
        </is>
      </c>
      <c r="E14" s="20" t="inlineStr">
        <is>
          <t>Estimated Federal Credit</t>
        </is>
      </c>
      <c r="G14" s="20" t="inlineStr">
        <is>
          <t>Estimated Combined Credit</t>
        </is>
      </c>
      <c r="N14" s="20" t="inlineStr">
        <is>
          <t>Expense Type</t>
        </is>
      </c>
      <c r="O14" s="20" t="inlineStr">
        <is>
          <t>Amount (CAD)</t>
        </is>
      </c>
    </row>
    <row r="15">
      <c r="A15" s="36">
        <f>IF('Summary'!$B$20="","",'Summary'!$B$20)</f>
        <v/>
      </c>
      <c r="C15" s="36">
        <f>IF('Summary'!$B$23="","",'Summary'!$B$23)</f>
        <v/>
      </c>
      <c r="E15" s="36">
        <f>IF('Summary'!$B$25="","",'Summary'!$B$25)</f>
        <v/>
      </c>
      <c r="G15" s="36">
        <f>IF('Summary'!$B$27="","",'Summary'!$B$27)</f>
        <v/>
      </c>
      <c r="N15" s="29" t="inlineStr">
        <is>
          <t>Gross expenses</t>
        </is>
      </c>
      <c r="O15" s="23">
        <f>SUM('Expense Log'!$J$4:$J$103)</f>
        <v/>
      </c>
    </row>
    <row r="16">
      <c r="N16" s="8" t="inlineStr">
        <is>
          <t>Reimbursements</t>
        </is>
      </c>
      <c r="O16" s="24">
        <f>SUM('Expense Log'!$K$4:$K$103)</f>
        <v/>
      </c>
    </row>
    <row r="17">
      <c r="A17" s="28" t="inlineStr">
        <is>
          <t>Key Calculations</t>
        </is>
      </c>
      <c r="B17" s="27" t="n"/>
    </row>
    <row r="18">
      <c r="A18" s="37" t="inlineStr">
        <is>
          <t>Total expenses (CAD)</t>
        </is>
      </c>
      <c r="B18" s="23">
        <f>SUM('Expense Log'!$J$4:$J$103)</f>
        <v/>
      </c>
    </row>
    <row r="19">
      <c r="A19" s="30" t="inlineStr">
        <is>
          <t>Total reimbursements (CAD)</t>
        </is>
      </c>
      <c r="B19" s="24">
        <f>SUM('Expense Log'!$K$4:$K$103)</f>
        <v/>
      </c>
      <c r="N19" s="20" t="inlineStr">
        <is>
          <t>Month</t>
        </is>
      </c>
      <c r="O19" s="20" t="inlineStr">
        <is>
          <t>Eligible Net (CAD)</t>
        </is>
      </c>
    </row>
    <row r="20">
      <c r="A20" s="37" t="inlineStr">
        <is>
          <t>Eligible net medical expenses (CAD)</t>
        </is>
      </c>
      <c r="B20" s="23">
        <f>SUMIFS('Expense Log'!$L$4:$L$103,'Expense Log'!$I$4:$I$103,"Yes")</f>
        <v/>
      </c>
      <c r="N20" s="38" t="n">
        <v>46023</v>
      </c>
      <c r="O20" s="23">
        <f>SUMIFS('Expense Log'!$L$4:$L$103,'Expense Log'!$I$4:$I$103,"Yes",'Expense Log'!$F$4:$F$103,"&gt;="&amp;$N20,'Expense Log'!$F$4:$F$103,"&lt;"&amp;$P20)</f>
        <v/>
      </c>
      <c r="P20" s="38" t="n">
        <v>46054</v>
      </c>
    </row>
    <row r="21">
      <c r="A21" s="30" t="inlineStr">
        <is>
          <t>Average eligible expense (CAD)</t>
        </is>
      </c>
      <c r="B21" s="24">
        <f>IFERROR(AVERAGEIFS('Expense Log'!$L$4:$L$103,'Expense Log'!$I$4:$I$103,"Yes"),0)</f>
        <v/>
      </c>
      <c r="N21" s="39" t="n">
        <v>46054</v>
      </c>
      <c r="O21" s="24">
        <f>SUMIFS('Expense Log'!$L$4:$L$103,'Expense Log'!$I$4:$I$103,"Yes",'Expense Log'!$F$4:$F$103,"&gt;="&amp;$N21,'Expense Log'!$F$4:$F$103,"&lt;"&amp;$P21)</f>
        <v/>
      </c>
      <c r="P21" s="39" t="n">
        <v>46082</v>
      </c>
    </row>
    <row r="22">
      <c r="A22" s="37" t="inlineStr">
        <is>
          <t>Number of eligible expense records</t>
        </is>
      </c>
      <c r="B22" s="40">
        <f>COUNTIF('Expense Log'!$I$4:$I$103,"Yes")</f>
        <v/>
      </c>
      <c r="N22" s="38" t="n">
        <v>46082</v>
      </c>
      <c r="O22" s="23">
        <f>SUMIFS('Expense Log'!$L$4:$L$103,'Expense Log'!$I$4:$I$103,"Yes",'Expense Log'!$F$4:$F$103,"&gt;="&amp;$N22,'Expense Log'!$F$4:$F$103,"&lt;"&amp;$P22)</f>
        <v/>
      </c>
      <c r="P22" s="38" t="n">
        <v>46113</v>
      </c>
    </row>
    <row r="23">
      <c r="A23" s="30" t="inlineStr">
        <is>
          <t>Income threshold (CAD)</t>
        </is>
      </c>
      <c r="B23" s="24">
        <f>IF(OR('Summary'!$B$6="",'Summary'!$B$11=""),"",MIN('Summary'!$B$6*3%,'Summary'!$B$11))</f>
        <v/>
      </c>
      <c r="N23" s="39" t="n">
        <v>46113</v>
      </c>
      <c r="O23" s="24">
        <f>SUMIFS('Expense Log'!$L$4:$L$103,'Expense Log'!$I$4:$I$103,"Yes",'Expense Log'!$F$4:$F$103,"&gt;="&amp;$N23,'Expense Log'!$F$4:$F$103,"&lt;"&amp;$P23)</f>
        <v/>
      </c>
      <c r="P23" s="39" t="n">
        <v>46143</v>
      </c>
    </row>
    <row r="24">
      <c r="A24" s="37" t="inlineStr">
        <is>
          <t>Amount eligible for federal METC (CAD)</t>
        </is>
      </c>
      <c r="B24" s="23">
        <f>IF(OR('Summary'!$B$20="",'Summary'!$B$23=""),"",MAX(0,'Summary'!$B$20-'Summary'!$B$23))</f>
        <v/>
      </c>
      <c r="N24" s="38" t="n">
        <v>46143</v>
      </c>
      <c r="O24" s="23">
        <f>SUMIFS('Expense Log'!$L$4:$L$103,'Expense Log'!$I$4:$I$103,"Yes",'Expense Log'!$F$4:$F$103,"&gt;="&amp;$N24,'Expense Log'!$F$4:$F$103,"&lt;"&amp;$P24)</f>
        <v/>
      </c>
      <c r="P24" s="38" t="n">
        <v>46174</v>
      </c>
    </row>
    <row r="25">
      <c r="A25" s="30" t="inlineStr">
        <is>
          <t>Estimated federal credit (CAD)</t>
        </is>
      </c>
      <c r="B25" s="24">
        <f>IF('Summary'!$B$24="","",'Summary'!$B$24*'Summary'!$B$9)</f>
        <v/>
      </c>
      <c r="N25" s="39" t="n">
        <v>46174</v>
      </c>
      <c r="O25" s="24">
        <f>SUMIFS('Expense Log'!$L$4:$L$103,'Expense Log'!$I$4:$I$103,"Yes",'Expense Log'!$F$4:$F$103,"&gt;="&amp;$N25,'Expense Log'!$F$4:$F$103,"&lt;"&amp;$P25)</f>
        <v/>
      </c>
      <c r="P25" s="39" t="n">
        <v>46204</v>
      </c>
    </row>
    <row r="26">
      <c r="A26" s="37" t="inlineStr">
        <is>
          <t>Estimated provincial/territorial credit (CAD)</t>
        </is>
      </c>
      <c r="B26" s="23">
        <f>IF('Summary'!$B$24="","",'Summary'!$B$24*'Summary'!$B$10)</f>
        <v/>
      </c>
      <c r="N26" s="38" t="n">
        <v>46204</v>
      </c>
      <c r="O26" s="23">
        <f>SUMIFS('Expense Log'!$L$4:$L$103,'Expense Log'!$I$4:$I$103,"Yes",'Expense Log'!$F$4:$F$103,"&gt;="&amp;$N26,'Expense Log'!$F$4:$F$103,"&lt;"&amp;$P26)</f>
        <v/>
      </c>
      <c r="P26" s="38" t="n">
        <v>46235</v>
      </c>
    </row>
    <row r="27">
      <c r="A27" s="30" t="inlineStr">
        <is>
          <t>Estimated combined credit (CAD)</t>
        </is>
      </c>
      <c r="B27" s="24">
        <f>IF(OR('Summary'!$B$25="",'Summary'!$B$26=""),"",'Summary'!$B$25+'Summary'!$B$26)</f>
        <v/>
      </c>
      <c r="N27" s="39" t="n">
        <v>46235</v>
      </c>
      <c r="O27" s="24">
        <f>SUMIFS('Expense Log'!$L$4:$L$103,'Expense Log'!$I$4:$I$103,"Yes",'Expense Log'!$F$4:$F$103,"&gt;="&amp;$N27,'Expense Log'!$F$4:$F$103,"&lt;"&amp;$P27)</f>
        <v/>
      </c>
      <c r="P27" s="39" t="n">
        <v>46266</v>
      </c>
    </row>
    <row r="28">
      <c r="A28" s="37" t="inlineStr">
        <is>
          <t>Data-quality warning</t>
        </is>
      </c>
      <c r="B28" s="29">
        <f>IF(COUNTIF('Expense Log'!$M$4:$M$103,"No")&gt;0,"Review missing receipts","Documentation appears complete")</f>
        <v/>
      </c>
      <c r="N28" s="38" t="n">
        <v>46266</v>
      </c>
      <c r="O28" s="23">
        <f>SUMIFS('Expense Log'!$L$4:$L$103,'Expense Log'!$I$4:$I$103,"Yes",'Expense Log'!$F$4:$F$103,"&gt;="&amp;$N28,'Expense Log'!$F$4:$F$103,"&lt;"&amp;$P28)</f>
        <v/>
      </c>
      <c r="P28" s="38" t="n">
        <v>46296</v>
      </c>
    </row>
    <row r="29">
      <c r="A29" s="30" t="inlineStr">
        <is>
          <t>Eligible net within selected period (CAD)</t>
        </is>
      </c>
      <c r="B29" s="24">
        <f>IF(OR('Summary'!$B$7="",'Summary'!$B$8=""),"",SUMIFS('Expense Log'!$L$4:$L$103,'Expense Log'!$I$4:$I$103,"Yes",'Expense Log'!$F$4:$F$103,"&gt;="&amp;'Summary'!$B$7,'Expense Log'!$F$4:$F$103,"&lt;="&amp;'Summary'!$B$8))</f>
        <v/>
      </c>
      <c r="N29" s="39" t="n">
        <v>46296</v>
      </c>
      <c r="O29" s="24">
        <f>SUMIFS('Expense Log'!$L$4:$L$103,'Expense Log'!$I$4:$I$103,"Yes",'Expense Log'!$F$4:$F$103,"&gt;="&amp;$N29,'Expense Log'!$F$4:$F$103,"&lt;"&amp;$P29)</f>
        <v/>
      </c>
      <c r="P29" s="39" t="n">
        <v>46327</v>
      </c>
    </row>
    <row r="30">
      <c r="N30" s="38" t="n">
        <v>46327</v>
      </c>
      <c r="O30" s="23">
        <f>SUMIFS('Expense Log'!$L$4:$L$103,'Expense Log'!$I$4:$I$103,"Yes",'Expense Log'!$F$4:$F$103,"&gt;="&amp;$N30,'Expense Log'!$F$4:$F$103,"&lt;"&amp;$P30)</f>
        <v/>
      </c>
      <c r="P30" s="38" t="n">
        <v>46357</v>
      </c>
    </row>
    <row r="31">
      <c r="A31" s="41" t="inlineStr">
        <is>
          <t>Verify eligibility, federal limits, provincial or territorial rules, and supporting documentation with CRA guidance before filing.</t>
        </is>
      </c>
      <c r="B31" s="4" t="n"/>
      <c r="C31" s="4" t="n"/>
      <c r="D31" s="4" t="n"/>
      <c r="E31" s="4" t="n"/>
      <c r="F31" s="4" t="n"/>
      <c r="G31" s="4" t="n"/>
      <c r="H31" s="5" t="n"/>
      <c r="N31" s="39" t="n">
        <v>46357</v>
      </c>
      <c r="O31" s="24">
        <f>SUMIFS('Expense Log'!$L$4:$L$103,'Expense Log'!$I$4:$I$103,"Yes",'Expense Log'!$F$4:$F$103,"&gt;="&amp;$N31,'Expense Log'!$F$4:$F$103,"&lt;"&amp;$P31)</f>
        <v/>
      </c>
      <c r="P31" s="39" t="n">
        <v>46388</v>
      </c>
    </row>
  </sheetData>
  <mergeCells count="2">
    <mergeCell ref="A1:O1"/>
    <mergeCell ref="A31:H31"/>
  </mergeCells>
  <conditionalFormatting sqref="B25:B27">
    <cfRule type="expression" priority="1" dxfId="2" stopIfTrue="1">
      <formula>$B25&gt;0</formula>
    </cfRule>
  </conditionalFormatting>
  <conditionalFormatting sqref="B28">
    <cfRule type="expression" priority="2" dxfId="0" stopIfTrue="1">
      <formula>COUNTIF('Expense Log'!$M$4:$M$103,"No")&gt;0</formula>
    </cfRule>
    <cfRule type="expression" priority="3" dxfId="2" stopIfTrue="1">
      <formula>COUNTIF('Expense Log'!$M$4:$M$103,"No")=0</formula>
    </cfRule>
  </conditionalFormatting>
  <dataValidations count="7">
    <dataValidation sqref="B4" showErrorMessage="1" showInputMessage="1" allowBlank="0" errorTitle="Invalid entry" error="Enter a valid value for this field." type="list">
      <formula1>$H$5:$H$7</formula1>
    </dataValidation>
    <dataValidation sqref="B5" showErrorMessage="1" showInputMessage="1" allowBlank="0" errorTitle="Invalid entry" error="Enter a valid value for this field." type="whole" operator="between">
      <formula1>2000</formula1>
      <formula2>2100</formula2>
    </dataValidation>
    <dataValidation sqref="B7" showErrorMessage="1" showInputMessage="1" allowBlank="0" errorTitle="Invalid entry" error="Enter a valid value for this field." type="date" operator="between">
      <formula1>1</formula1>
      <formula2>73050</formula2>
    </dataValidation>
    <dataValidation sqref="B8" showErrorMessage="1" showInputMessage="1" allowBlank="0" errorTitle="Invalid entry" error="Enter a valid value for this field." type="date" operator="between">
      <formula1>1</formula1>
      <formula2>73050</formula2>
    </dataValidation>
    <dataValidation sqref="B9" showErrorMessage="1" showInputMessage="1" allowBlank="0" errorTitle="Invalid entry" error="Enter a valid value for this field." type="decimal" operator="between">
      <formula1>0</formula1>
      <formula2>1</formula2>
    </dataValidation>
    <dataValidation sqref="B10" showErrorMessage="1" showInputMessage="1" allowBlank="0" errorTitle="Invalid entry" error="Enter a valid value for this field." type="list">
      <formula1>"0%,5%,10%,15%"</formula1>
    </dataValidation>
    <dataValidation sqref="B11" showErrorMessage="1" showInputMessage="1" allowBlank="0" errorTitle="Invalid entry" error="Enter a valid value for this field." type="decimal" operator="greaterThanOrEqual">
      <formula1>0</formula1>
    </dataValidation>
  </dataValidation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2026-09-08T21:01:20Z</dcterms:created>
  <dcterms:modified xmlns:dcterms="http://purl.org/dc/terms/" xmlns:xsi="http://www.w3.org/2001/XMLSchema-instance" xsi:type="dcterms:W3CDTF">2026-09-08T21:01:20Z</dcterms:modified>
</cp:coreProperties>
</file>