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 Data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Setup &amp; Instructions" sheetId="3" state="visible" r:id="rId3"/>
  </sheets>
  <definedNames>
    <definedName name="_xlnm._FilterDatabase" localSheetId="1" hidden="1">'Summary Dashboard'!$A$10:$F$110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"/>
    <numFmt numFmtId="166" formatCode="0.0%"/>
    <numFmt numFmtId="167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1F2937"/>
      <sz val="10"/>
    </font>
    <font>
      <name val="Calibri"/>
      <b val="1"/>
      <color rgb="000F766E"/>
      <sz val="13"/>
    </font>
    <font>
      <name val="Calibri"/>
      <i val="1"/>
      <color rgb="00374151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23047"/>
      </patternFill>
    </fill>
    <fill>
      <patternFill patternType="solid">
        <fgColor rgb="00DC2626"/>
      </patternFill>
    </fill>
    <fill>
      <patternFill patternType="solid">
        <fgColor rgb="00E6FFFB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left" vertical="center"/>
    </xf>
    <xf numFmtId="0" fontId="4" fillId="7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" fontId="6" fillId="8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167" fontId="6" fillId="8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4" fillId="7" borderId="1" pivotButton="0" quotePrefix="0" xfId="0"/>
    <xf numFmtId="0" fontId="4" fillId="9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center" vertical="center"/>
    </xf>
    <xf numFmtId="0" fontId="4" fillId="9" borderId="1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Residency Deduction by Claimant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Dashboard'!D10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'Summary Dashboard'!$B$11:$B$110</f>
            </numRef>
          </cat>
          <val>
            <numRef>
              <f>'Summary Dashboard'!$D$11:$D$110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Claimant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Claimant Distribution by Zone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Dashboard'!B114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'Summary Dashboard'!$A$115:$A$116</f>
            </numRef>
          </cat>
          <val>
            <numRef>
              <f>'Summary Dashboard'!$B$115:$B$116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Travel Amount by Claimant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Dashboard'!E10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14B8A6"/>
              </a:solidFill>
              <a:prstDash val="solid"/>
            </a:ln>
          </spPr>
          <cat>
            <numRef>
              <f>'Summary Dashboard'!$B$11:$B$110</f>
            </numRef>
          </cat>
          <val>
            <numRef>
              <f>'Summary Dashboard'!$E$11:$E$110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Amount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Claimant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33</row>
      <rowOff>0</rowOff>
    </from>
    <ext cx="612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laimDataTable" displayName="ClaimDataTable" ref="A1:R101" headerRowCount="1">
  <autoFilter ref="A1:R101"/>
  <tableColumns count="18">
    <tableColumn id="1" name="Claim ID"/>
    <tableColumn id="2" name="Claimant Name"/>
    <tableColumn id="3" name="City/Community"/>
    <tableColumn id="4" name="Province/Territory"/>
    <tableColumn id="5" name="Work Location"/>
    <tableColumn id="6" name="Zone"/>
    <tableColumn id="7" name="Residency Start Date"/>
    <tableColumn id="8" name="Residency End Date"/>
    <tableColumn id="9" name="Eligible Days"/>
    <tableColumn id="10" name="Residency Rate per Day"/>
    <tableColumn id="11" name="Residency Deduction"/>
    <tableColumn id="12" name="Eligible Travel Trips"/>
    <tableColumn id="13" name="Eligible Travel Expenses"/>
    <tableColumn id="14" name="Employer Travel Assistance"/>
    <tableColumn id="15" name="Net Travel Amount"/>
    <tableColumn id="16" name="Eligibility Percentage"/>
    <tableColumn id="17" name="Claim Status"/>
    <tableColumn id="18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7" customWidth="1" min="4" max="4"/>
    <col width="26" customWidth="1" min="5" max="5"/>
    <col width="12" customWidth="1" min="6" max="6"/>
    <col width="18" customWidth="1" min="7" max="7"/>
    <col width="18" customWidth="1" min="8" max="8"/>
    <col width="14" customWidth="1" min="9" max="9"/>
    <col width="22" customWidth="1" min="10" max="10"/>
    <col width="21" customWidth="1" min="11" max="11"/>
    <col width="20" customWidth="1" min="12" max="12"/>
    <col width="24" customWidth="1" min="13" max="13"/>
    <col width="27" customWidth="1" min="14" max="14"/>
    <col width="20" customWidth="1" min="15" max="15"/>
    <col width="20" customWidth="1" min="16" max="16"/>
    <col width="26" customWidth="1" min="17" max="17"/>
    <col width="34" customWidth="1" min="18" max="18"/>
  </cols>
  <sheetData>
    <row r="1" ht="32" customHeight="1">
      <c r="A1" s="1" t="inlineStr">
        <is>
          <t>Claim ID</t>
        </is>
      </c>
      <c r="B1" s="1" t="inlineStr">
        <is>
          <t>Claimant Name</t>
        </is>
      </c>
      <c r="C1" s="1" t="inlineStr">
        <is>
          <t>City/Community</t>
        </is>
      </c>
      <c r="D1" s="1" t="inlineStr">
        <is>
          <t>Province/Territory</t>
        </is>
      </c>
      <c r="E1" s="1" t="inlineStr">
        <is>
          <t>Work Location</t>
        </is>
      </c>
      <c r="F1" s="1" t="inlineStr">
        <is>
          <t>Zone</t>
        </is>
      </c>
      <c r="G1" s="1" t="inlineStr">
        <is>
          <t>Residency Start Date</t>
        </is>
      </c>
      <c r="H1" s="1" t="inlineStr">
        <is>
          <t>Residency End Date</t>
        </is>
      </c>
      <c r="I1" s="1" t="inlineStr">
        <is>
          <t>Eligible Days</t>
        </is>
      </c>
      <c r="J1" s="1" t="inlineStr">
        <is>
          <t>Residency Rate per Day</t>
        </is>
      </c>
      <c r="K1" s="1" t="inlineStr">
        <is>
          <t>Residency Deduction</t>
        </is>
      </c>
      <c r="L1" s="1" t="inlineStr">
        <is>
          <t>Eligible Travel Trips</t>
        </is>
      </c>
      <c r="M1" s="1" t="inlineStr">
        <is>
          <t>Eligible Travel Expenses</t>
        </is>
      </c>
      <c r="N1" s="1" t="inlineStr">
        <is>
          <t>Employer Travel Assistance</t>
        </is>
      </c>
      <c r="O1" s="1" t="inlineStr">
        <is>
          <t>Net Travel Amount</t>
        </is>
      </c>
      <c r="P1" s="1" t="inlineStr">
        <is>
          <t>Eligibility Percentage</t>
        </is>
      </c>
      <c r="Q1" s="1" t="inlineStr">
        <is>
          <t>Claim Status</t>
        </is>
      </c>
      <c r="R1" s="1" t="inlineStr">
        <is>
          <t>Notes</t>
        </is>
      </c>
    </row>
    <row r="2">
      <c r="A2" s="2" t="inlineStr">
        <is>
          <t>NRD-2026-001</t>
        </is>
      </c>
      <c r="B2" s="2" t="inlineStr">
        <is>
          <t>Liam Anderson</t>
        </is>
      </c>
      <c r="C2" s="2" t="inlineStr">
        <is>
          <t>Yellowknife</t>
        </is>
      </c>
      <c r="D2" s="2" t="inlineStr">
        <is>
          <t>Northwest Territories</t>
        </is>
      </c>
      <c r="E2" s="2" t="inlineStr">
        <is>
          <t>Yellowknife Regional Office</t>
        </is>
      </c>
      <c r="F2" s="3" t="inlineStr">
        <is>
          <t>Zone A</t>
        </is>
      </c>
      <c r="G2" s="4" t="n">
        <v>46023</v>
      </c>
      <c r="H2" s="4" t="n">
        <v>46387</v>
      </c>
      <c r="I2" s="5">
        <f>IF(OR(G2="",H2=""),"",MAX(0,MIN(H2,DATE(2026,12,31))-MAX(G2,DATE(2026,1,1))+1))</f>
        <v/>
      </c>
      <c r="J2" s="6">
        <f>IF(F2="","",IFERROR(VLOOKUP(F2,'Setup &amp; Instructions'!$B$14:$C$15,2,FALSE),""))</f>
        <v/>
      </c>
      <c r="K2" s="6">
        <f>IF(OR(I2="",J2=""),"",I2*J2)</f>
        <v/>
      </c>
      <c r="L2" s="7" t="n">
        <v>3</v>
      </c>
      <c r="M2" s="8" t="n">
        <v>2650</v>
      </c>
      <c r="N2" s="8" t="n">
        <v>900</v>
      </c>
      <c r="O2" s="24" t="inlineStr">
        <is>
          <t>Full-year residence; verify travel receipts.</t>
        </is>
      </c>
      <c r="P2" s="10">
        <f>IF(I2="","",IFERROR(I2/365,0))</f>
        <v/>
      </c>
      <c r="Q2" s="11">
        <f>IF(I2="","",IF(I2&gt;=183,"Review for full-year claim",IF(I2&gt;0,"Partial-year claim","Not eligible")))</f>
        <v/>
      </c>
      <c r="R2" s="2" t="n"/>
    </row>
    <row r="3">
      <c r="A3" s="2" t="inlineStr">
        <is>
          <t>NRD-2026-002</t>
        </is>
      </c>
      <c r="B3" s="2" t="inlineStr">
        <is>
          <t>Emma Tremblay</t>
        </is>
      </c>
      <c r="C3" s="2" t="inlineStr">
        <is>
          <t>Whitehorse</t>
        </is>
      </c>
      <c r="D3" s="2" t="inlineStr">
        <is>
          <t>Yukon</t>
        </is>
      </c>
      <c r="E3" s="2" t="inlineStr">
        <is>
          <t>Whitehorse Health Centre</t>
        </is>
      </c>
      <c r="F3" s="3" t="inlineStr">
        <is>
          <t>Zone A</t>
        </is>
      </c>
      <c r="G3" s="4" t="n">
        <v>46054</v>
      </c>
      <c r="H3" s="4" t="n">
        <v>46387</v>
      </c>
      <c r="I3" s="12">
        <f>IF(OR(G3="",H3=""),"",MAX(0,MIN(H3,DATE(2026,12,31))-MAX(G3,DATE(2026,1,1))+1))</f>
        <v/>
      </c>
      <c r="J3" s="13">
        <f>IF(F3="","",IFERROR(VLOOKUP(F3,'Setup &amp; Instructions'!$B$14:$C$15,2,FALSE),""))</f>
        <v/>
      </c>
      <c r="K3" s="13">
        <f>IF(OR(I3="",J3=""),"",I3*J3)</f>
        <v/>
      </c>
      <c r="L3" s="7" t="n">
        <v>2</v>
      </c>
      <c r="M3" s="8" t="n">
        <v>1800</v>
      </c>
      <c r="N3" s="8" t="n">
        <v>500</v>
      </c>
      <c r="O3" s="25" t="inlineStr">
        <is>
          <t>Partial-year arrival; retain residence records.</t>
        </is>
      </c>
      <c r="P3" s="15">
        <f>IF(I3="","",IFERROR(I3/365,0))</f>
        <v/>
      </c>
      <c r="Q3" s="16">
        <f>IF(I3="","",IF(I3&gt;=183,"Review for full-year claim",IF(I3&gt;0,"Partial-year claim","Not eligible")))</f>
        <v/>
      </c>
      <c r="R3" s="2" t="n"/>
    </row>
    <row r="4">
      <c r="A4" s="2" t="inlineStr">
        <is>
          <t>NRD-2026-003</t>
        </is>
      </c>
      <c r="B4" s="2" t="inlineStr">
        <is>
          <t>Noah Campbell</t>
        </is>
      </c>
      <c r="C4" s="2" t="inlineStr">
        <is>
          <t>Iqaluit</t>
        </is>
      </c>
      <c r="D4" s="2" t="inlineStr">
        <is>
          <t>Nunavut</t>
        </is>
      </c>
      <c r="E4" s="2" t="inlineStr">
        <is>
          <t>Iqaluit Community Office</t>
        </is>
      </c>
      <c r="F4" s="3" t="inlineStr">
        <is>
          <t>Zone A</t>
        </is>
      </c>
      <c r="G4" s="4" t="n">
        <v>46023</v>
      </c>
      <c r="H4" s="4" t="n">
        <v>46387</v>
      </c>
      <c r="I4" s="5">
        <f>IF(OR(G4="",H4=""),"",MAX(0,MIN(H4,DATE(2026,12,31))-MAX(G4,DATE(2026,1,1))+1))</f>
        <v/>
      </c>
      <c r="J4" s="6">
        <f>IF(F4="","",IFERROR(VLOOKUP(F4,'Setup &amp; Instructions'!$B$14:$C$15,2,FALSE),""))</f>
        <v/>
      </c>
      <c r="K4" s="6">
        <f>IF(OR(I4="",J4=""),"",I4*J4)</f>
        <v/>
      </c>
      <c r="L4" s="7" t="n">
        <v>3</v>
      </c>
      <c r="M4" s="8" t="n">
        <v>4800</v>
      </c>
      <c r="N4" s="8" t="n">
        <v>1500</v>
      </c>
      <c r="O4" s="24" t="inlineStr">
        <is>
          <t>Employer benefit statement required.</t>
        </is>
      </c>
      <c r="P4" s="10">
        <f>IF(I4="","",IFERROR(I4/365,0))</f>
        <v/>
      </c>
      <c r="Q4" s="11">
        <f>IF(I4="","",IF(I4&gt;=183,"Review for full-year claim",IF(I4&gt;0,"Partial-year claim","Not eligible")))</f>
        <v/>
      </c>
      <c r="R4" s="2" t="n"/>
    </row>
    <row r="5">
      <c r="A5" s="2" t="inlineStr">
        <is>
          <t>NRD-2026-004</t>
        </is>
      </c>
      <c r="B5" s="2" t="inlineStr">
        <is>
          <t>Olivia Martin</t>
        </is>
      </c>
      <c r="C5" s="2" t="inlineStr">
        <is>
          <t>Thompson</t>
        </is>
      </c>
      <c r="D5" s="2" t="inlineStr">
        <is>
          <t>Manitoba</t>
        </is>
      </c>
      <c r="E5" s="2" t="inlineStr">
        <is>
          <t>Thompson Service Centre</t>
        </is>
      </c>
      <c r="F5" s="3" t="inlineStr">
        <is>
          <t>Zone B</t>
        </is>
      </c>
      <c r="G5" s="4" t="n">
        <v>46037</v>
      </c>
      <c r="H5" s="4" t="n">
        <v>46326</v>
      </c>
      <c r="I5" s="12">
        <f>IF(OR(G5="",H5=""),"",MAX(0,MIN(H5,DATE(2026,12,31))-MAX(G5,DATE(2026,1,1))+1))</f>
        <v/>
      </c>
      <c r="J5" s="13">
        <f>IF(F5="","",IFERROR(VLOOKUP(F5,'Setup &amp; Instructions'!$B$14:$C$15,2,FALSE),""))</f>
        <v/>
      </c>
      <c r="K5" s="13">
        <f>IF(OR(I5="",J5=""),"",I5*J5)</f>
        <v/>
      </c>
      <c r="L5" s="7" t="n">
        <v>1</v>
      </c>
      <c r="M5" s="8" t="n">
        <v>1400</v>
      </c>
      <c r="N5" s="8" t="n">
        <v>0</v>
      </c>
      <c r="O5" s="25" t="inlineStr">
        <is>
          <t>Confirm eligible community listing.</t>
        </is>
      </c>
      <c r="P5" s="15">
        <f>IF(I5="","",IFERROR(I5/365,0))</f>
        <v/>
      </c>
      <c r="Q5" s="16">
        <f>IF(I5="","",IF(I5&gt;=183,"Review for full-year claim",IF(I5&gt;0,"Partial-year claim","Not eligible")))</f>
        <v/>
      </c>
      <c r="R5" s="2" t="n"/>
    </row>
    <row r="6">
      <c r="A6" s="2" t="inlineStr">
        <is>
          <t>NRD-2026-005</t>
        </is>
      </c>
      <c r="B6" s="2" t="inlineStr">
        <is>
          <t>Lucas Chen</t>
        </is>
      </c>
      <c r="C6" s="2" t="inlineStr">
        <is>
          <t>Fort McMurray</t>
        </is>
      </c>
      <c r="D6" s="2" t="inlineStr">
        <is>
          <t>Alberta</t>
        </is>
      </c>
      <c r="E6" s="2" t="inlineStr">
        <is>
          <t>Fort McMurray Operations Office</t>
        </is>
      </c>
      <c r="F6" s="3" t="inlineStr">
        <is>
          <t>Zone B</t>
        </is>
      </c>
      <c r="G6" s="4" t="n">
        <v>46082</v>
      </c>
      <c r="H6" s="4" t="n">
        <v>46387</v>
      </c>
      <c r="I6" s="5">
        <f>IF(OR(G6="",H6=""),"",MAX(0,MIN(H6,DATE(2026,12,31))-MAX(G6,DATE(2026,1,1))+1))</f>
        <v/>
      </c>
      <c r="J6" s="6">
        <f>IF(F6="","",IFERROR(VLOOKUP(F6,'Setup &amp; Instructions'!$B$14:$C$15,2,FALSE),""))</f>
        <v/>
      </c>
      <c r="K6" s="6">
        <f>IF(OR(I6="",J6=""),"",I6*J6)</f>
        <v/>
      </c>
      <c r="L6" s="7" t="n">
        <v>2</v>
      </c>
      <c r="M6" s="8" t="n">
        <v>3200</v>
      </c>
      <c r="N6" s="8" t="n">
        <v>1200</v>
      </c>
      <c r="O6" s="24" t="inlineStr">
        <is>
          <t>Review employer travel assistance.</t>
        </is>
      </c>
      <c r="P6" s="10">
        <f>IF(I6="","",IFERROR(I6/365,0))</f>
        <v/>
      </c>
      <c r="Q6" s="11">
        <f>IF(I6="","",IF(I6&gt;=183,"Review for full-year claim",IF(I6&gt;0,"Partial-year claim","Not eligible")))</f>
        <v/>
      </c>
      <c r="R6" s="2" t="n"/>
    </row>
    <row r="7">
      <c r="A7" s="2" t="inlineStr">
        <is>
          <t>NRD-2026-006</t>
        </is>
      </c>
      <c r="B7" s="2" t="inlineStr">
        <is>
          <t>Sophie Gagnon</t>
        </is>
      </c>
      <c r="C7" s="2" t="inlineStr">
        <is>
          <t>Rouyn-Noranda</t>
        </is>
      </c>
      <c r="D7" s="2" t="inlineStr">
        <is>
          <t>Quebec</t>
        </is>
      </c>
      <c r="E7" s="2" t="inlineStr">
        <is>
          <t>Rouyn-Noranda Field Office</t>
        </is>
      </c>
      <c r="F7" s="3" t="inlineStr">
        <is>
          <t>Zone B</t>
        </is>
      </c>
      <c r="G7" s="4" t="n">
        <v>46023</v>
      </c>
      <c r="H7" s="4" t="n">
        <v>46203</v>
      </c>
      <c r="I7" s="12">
        <f>IF(OR(G7="",H7=""),"",MAX(0,MIN(H7,DATE(2026,12,31))-MAX(G7,DATE(2026,1,1))+1))</f>
        <v/>
      </c>
      <c r="J7" s="13">
        <f>IF(F7="","",IFERROR(VLOOKUP(F7,'Setup &amp; Instructions'!$B$14:$C$15,2,FALSE),""))</f>
        <v/>
      </c>
      <c r="K7" s="13">
        <f>IF(OR(I7="",J7=""),"",I7*J7)</f>
        <v/>
      </c>
      <c r="L7" s="7" t="n">
        <v>1</v>
      </c>
      <c r="M7" s="8" t="n">
        <v>850</v>
      </c>
      <c r="N7" s="8" t="n">
        <v>250</v>
      </c>
      <c r="O7" s="25" t="inlineStr">
        <is>
          <t>Mid-year move; retain address documentation.</t>
        </is>
      </c>
      <c r="P7" s="15">
        <f>IF(I7="","",IFERROR(I7/365,0))</f>
        <v/>
      </c>
      <c r="Q7" s="16">
        <f>IF(I7="","",IF(I7&gt;=183,"Review for full-year claim",IF(I7&gt;0,"Partial-year claim","Not eligible")))</f>
        <v/>
      </c>
      <c r="R7" s="2" t="n"/>
    </row>
    <row r="8">
      <c r="A8" s="2" t="inlineStr">
        <is>
          <t>NRD-2026-007</t>
        </is>
      </c>
      <c r="B8" s="2" t="inlineStr">
        <is>
          <t>Ethan Wilson</t>
        </is>
      </c>
      <c r="C8" s="2" t="inlineStr">
        <is>
          <t>Labrador City</t>
        </is>
      </c>
      <c r="D8" s="2" t="inlineStr">
        <is>
          <t>Newfoundland and Labrador</t>
        </is>
      </c>
      <c r="E8" s="2" t="inlineStr">
        <is>
          <t>Labrador City Technical Centre</t>
        </is>
      </c>
      <c r="F8" s="3" t="inlineStr">
        <is>
          <t>Zone A</t>
        </is>
      </c>
      <c r="G8" s="4" t="n">
        <v>46113</v>
      </c>
      <c r="H8" s="4" t="n">
        <v>46387</v>
      </c>
      <c r="I8" s="5">
        <f>IF(OR(G8="",H8=""),"",MAX(0,MIN(H8,DATE(2026,12,31))-MAX(G8,DATE(2026,1,1))+1))</f>
        <v/>
      </c>
      <c r="J8" s="6">
        <f>IF(F8="","",IFERROR(VLOOKUP(F8,'Setup &amp; Instructions'!$B$14:$C$15,2,FALSE),""))</f>
        <v/>
      </c>
      <c r="K8" s="6">
        <f>IF(OR(I8="",J8=""),"",I8*J8)</f>
        <v/>
      </c>
      <c r="L8" s="7" t="n">
        <v>2</v>
      </c>
      <c r="M8" s="8" t="n">
        <v>2750</v>
      </c>
      <c r="N8" s="8" t="n">
        <v>700</v>
      </c>
      <c r="O8" s="24" t="inlineStr">
        <is>
          <t>Confirm eligible trip criteria.</t>
        </is>
      </c>
      <c r="P8" s="10">
        <f>IF(I8="","",IFERROR(I8/365,0))</f>
        <v/>
      </c>
      <c r="Q8" s="11">
        <f>IF(I8="","",IF(I8&gt;=183,"Review for full-year claim",IF(I8&gt;0,"Partial-year claim","Not eligible")))</f>
        <v/>
      </c>
      <c r="R8" s="2" t="n"/>
    </row>
    <row r="9">
      <c r="A9" s="2" t="inlineStr">
        <is>
          <t>NRD-2026-008</t>
        </is>
      </c>
      <c r="B9" s="2" t="inlineStr">
        <is>
          <t>Charlotte Roy</t>
        </is>
      </c>
      <c r="C9" s="2" t="inlineStr">
        <is>
          <t>Dawson City</t>
        </is>
      </c>
      <c r="D9" s="2" t="inlineStr">
        <is>
          <t>Yukon</t>
        </is>
      </c>
      <c r="E9" s="2" t="inlineStr">
        <is>
          <t>Dawson City Heritage Centre</t>
        </is>
      </c>
      <c r="F9" s="3" t="inlineStr">
        <is>
          <t>Zone A</t>
        </is>
      </c>
      <c r="G9" s="4" t="n">
        <v>46023</v>
      </c>
      <c r="H9" s="4" t="n">
        <v>46295</v>
      </c>
      <c r="I9" s="12">
        <f>IF(OR(G9="",H9=""),"",MAX(0,MIN(H9,DATE(2026,12,31))-MAX(G9,DATE(2026,1,1))+1))</f>
        <v/>
      </c>
      <c r="J9" s="13">
        <f>IF(F9="","",IFERROR(VLOOKUP(F9,'Setup &amp; Instructions'!$B$14:$C$15,2,FALSE),""))</f>
        <v/>
      </c>
      <c r="K9" s="13">
        <f>IF(OR(I9="",J9=""),"",I9*J9)</f>
        <v/>
      </c>
      <c r="L9" s="7" t="n">
        <v>2</v>
      </c>
      <c r="M9" s="8" t="n">
        <v>1950</v>
      </c>
      <c r="N9" s="8" t="n">
        <v>0</v>
      </c>
      <c r="O9" s="25" t="inlineStr">
        <is>
          <t>Keep accommodation and residence records.</t>
        </is>
      </c>
      <c r="P9" s="15">
        <f>IF(I9="","",IFERROR(I9/365,0))</f>
        <v/>
      </c>
      <c r="Q9" s="16">
        <f>IF(I9="","",IF(I9&gt;=183,"Review for full-year claim",IF(I9&gt;0,"Partial-year claim","Not eligible")))</f>
        <v/>
      </c>
      <c r="R9" s="2" t="n"/>
    </row>
    <row r="10">
      <c r="A10" s="2" t="inlineStr">
        <is>
          <t>NRD-2026-009</t>
        </is>
      </c>
      <c r="B10" s="2" t="inlineStr">
        <is>
          <t>William Fraser</t>
        </is>
      </c>
      <c r="C10" s="2" t="inlineStr">
        <is>
          <t>Prince George</t>
        </is>
      </c>
      <c r="D10" s="2" t="inlineStr">
        <is>
          <t>British Columbia</t>
        </is>
      </c>
      <c r="E10" s="2" t="inlineStr">
        <is>
          <t>Prince George Forestry Office</t>
        </is>
      </c>
      <c r="F10" s="3" t="inlineStr">
        <is>
          <t>Zone B</t>
        </is>
      </c>
      <c r="G10" s="4" t="n">
        <v>46143</v>
      </c>
      <c r="H10" s="4" t="n">
        <v>46387</v>
      </c>
      <c r="I10" s="5">
        <f>IF(OR(G10="",H10=""),"",MAX(0,MIN(H10,DATE(2026,12,31))-MAX(G10,DATE(2026,1,1))+1))</f>
        <v/>
      </c>
      <c r="J10" s="6">
        <f>IF(F10="","",IFERROR(VLOOKUP(F10,'Setup &amp; Instructions'!$B$14:$C$15,2,FALSE),""))</f>
        <v/>
      </c>
      <c r="K10" s="6">
        <f>IF(OR(I10="",J10=""),"",I10*J10)</f>
        <v/>
      </c>
      <c r="L10" s="7" t="n">
        <v>1</v>
      </c>
      <c r="M10" s="8" t="n">
        <v>1600</v>
      </c>
      <c r="N10" s="8" t="n">
        <v>450</v>
      </c>
      <c r="O10" s="24" t="inlineStr">
        <is>
          <t>Verify Zone B eligibility before filing.</t>
        </is>
      </c>
      <c r="P10" s="10">
        <f>IF(I10="","",IFERROR(I10/365,0))</f>
        <v/>
      </c>
      <c r="Q10" s="11">
        <f>IF(I10="","",IF(I10&gt;=183,"Review for full-year claim",IF(I10&gt;0,"Partial-year claim","Not eligible")))</f>
        <v/>
      </c>
      <c r="R10" s="2" t="n"/>
    </row>
    <row r="11">
      <c r="A11" s="2" t="inlineStr">
        <is>
          <t>NRD-2026-010</t>
        </is>
      </c>
      <c r="B11" s="2" t="inlineStr">
        <is>
          <t>Ava MacDonald</t>
        </is>
      </c>
      <c r="C11" s="2" t="inlineStr">
        <is>
          <t>Yellowknife</t>
        </is>
      </c>
      <c r="D11" s="2" t="inlineStr">
        <is>
          <t>Northwest Territories</t>
        </is>
      </c>
      <c r="E11" s="2" t="inlineStr">
        <is>
          <t>Yellowknife Aviation Centre</t>
        </is>
      </c>
      <c r="F11" s="3" t="inlineStr">
        <is>
          <t>Zone A</t>
        </is>
      </c>
      <c r="G11" s="4" t="n">
        <v>46023</v>
      </c>
      <c r="H11" s="4" t="n">
        <v>46387</v>
      </c>
      <c r="I11" s="12">
        <f>IF(OR(G11="",H11=""),"",MAX(0,MIN(H11,DATE(2026,12,31))-MAX(G11,DATE(2026,1,1))+1))</f>
        <v/>
      </c>
      <c r="J11" s="13">
        <f>IF(F11="","",IFERROR(VLOOKUP(F11,'Setup &amp; Instructions'!$B$14:$C$15,2,FALSE),""))</f>
        <v/>
      </c>
      <c r="K11" s="13">
        <f>IF(OR(I11="",J11=""),"",I11*J11)</f>
        <v/>
      </c>
      <c r="L11" s="7" t="n">
        <v>3</v>
      </c>
      <c r="M11" s="8" t="n">
        <v>4100</v>
      </c>
      <c r="N11" s="8" t="n">
        <v>1000</v>
      </c>
      <c r="O11" s="25" t="inlineStr">
        <is>
          <t>Full-year residence; retain travel evidence.</t>
        </is>
      </c>
      <c r="P11" s="15">
        <f>IF(I11="","",IFERROR(I11/365,0))</f>
        <v/>
      </c>
      <c r="Q11" s="16">
        <f>IF(I11="","",IF(I11&gt;=183,"Review for full-year claim",IF(I11&gt;0,"Partial-year claim","Not eligible")))</f>
        <v/>
      </c>
      <c r="R11" s="2" t="n"/>
    </row>
    <row r="12">
      <c r="A12" s="2" t="n"/>
      <c r="B12" s="2" t="n"/>
      <c r="C12" s="2" t="n"/>
      <c r="D12" s="2" t="n"/>
      <c r="E12" s="2" t="n"/>
      <c r="F12" s="3" t="n"/>
      <c r="G12" s="4" t="n"/>
      <c r="H12" s="4" t="n"/>
      <c r="I12" s="5">
        <f>IF(OR(G12="",H12=""),"",MAX(0,MIN(H12,DATE(2026,12,31))-MAX(G12,DATE(2026,1,1))+1))</f>
        <v/>
      </c>
      <c r="J12" s="6">
        <f>IF(F12="","",IFERROR(VLOOKUP(F12,'Setup &amp; Instructions'!$B$14:$C$15,2,FALSE),""))</f>
        <v/>
      </c>
      <c r="K12" s="6">
        <f>IF(OR(I12="",J12=""),"",I12*J12)</f>
        <v/>
      </c>
      <c r="L12" s="7" t="n"/>
      <c r="M12" s="8" t="n"/>
      <c r="N12" s="8" t="n"/>
      <c r="O12" s="9">
        <f>IF(M12="","",MAX(0,M12-IF(N12="",0,N12)))</f>
        <v/>
      </c>
      <c r="P12" s="10">
        <f>IF(I12="","",IFERROR(I12/365,0))</f>
        <v/>
      </c>
      <c r="Q12" s="11">
        <f>IF(I12="","",IF(I12&gt;=183,"Review for full-year claim",IF(I12&gt;0,"Partial-year claim","Not eligible")))</f>
        <v/>
      </c>
      <c r="R12" s="2" t="n"/>
    </row>
    <row r="13">
      <c r="A13" s="2" t="n"/>
      <c r="B13" s="2" t="n"/>
      <c r="C13" s="2" t="n"/>
      <c r="D13" s="2" t="n"/>
      <c r="E13" s="2" t="n"/>
      <c r="F13" s="3" t="n"/>
      <c r="G13" s="4" t="n"/>
      <c r="H13" s="4" t="n"/>
      <c r="I13" s="12">
        <f>IF(OR(G13="",H13=""),"",MAX(0,MIN(H13,DATE(2026,12,31))-MAX(G13,DATE(2026,1,1))+1))</f>
        <v/>
      </c>
      <c r="J13" s="13">
        <f>IF(F13="","",IFERROR(VLOOKUP(F13,'Setup &amp; Instructions'!$B$14:$C$15,2,FALSE),""))</f>
        <v/>
      </c>
      <c r="K13" s="13">
        <f>IF(OR(I13="",J13=""),"",I13*J13)</f>
        <v/>
      </c>
      <c r="L13" s="7" t="n"/>
      <c r="M13" s="8" t="n"/>
      <c r="N13" s="8" t="n"/>
      <c r="O13" s="14">
        <f>IF(M13="","",MAX(0,M13-IF(N13="",0,N13)))</f>
        <v/>
      </c>
      <c r="P13" s="15">
        <f>IF(I13="","",IFERROR(I13/365,0))</f>
        <v/>
      </c>
      <c r="Q13" s="16">
        <f>IF(I13="","",IF(I13&gt;=183,"Review for full-year claim",IF(I13&gt;0,"Partial-year claim","Not eligible")))</f>
        <v/>
      </c>
      <c r="R13" s="2" t="n"/>
    </row>
    <row r="14">
      <c r="A14" s="2" t="n"/>
      <c r="B14" s="2" t="n"/>
      <c r="C14" s="2" t="n"/>
      <c r="D14" s="2" t="n"/>
      <c r="E14" s="2" t="n"/>
      <c r="F14" s="3" t="n"/>
      <c r="G14" s="4" t="n"/>
      <c r="H14" s="4" t="n"/>
      <c r="I14" s="5">
        <f>IF(OR(G14="",H14=""),"",MAX(0,MIN(H14,DATE(2026,12,31))-MAX(G14,DATE(2026,1,1))+1))</f>
        <v/>
      </c>
      <c r="J14" s="6">
        <f>IF(F14="","",IFERROR(VLOOKUP(F14,'Setup &amp; Instructions'!$B$14:$C$15,2,FALSE),""))</f>
        <v/>
      </c>
      <c r="K14" s="6">
        <f>IF(OR(I14="",J14=""),"",I14*J14)</f>
        <v/>
      </c>
      <c r="L14" s="7" t="n"/>
      <c r="M14" s="8" t="n"/>
      <c r="N14" s="8" t="n"/>
      <c r="O14" s="9">
        <f>IF(M14="","",MAX(0,M14-IF(N14="",0,N14)))</f>
        <v/>
      </c>
      <c r="P14" s="10">
        <f>IF(I14="","",IFERROR(I14/365,0))</f>
        <v/>
      </c>
      <c r="Q14" s="11">
        <f>IF(I14="","",IF(I14&gt;=183,"Review for full-year claim",IF(I14&gt;0,"Partial-year claim","Not eligible")))</f>
        <v/>
      </c>
      <c r="R14" s="2" t="n"/>
    </row>
    <row r="15">
      <c r="A15" s="2" t="n"/>
      <c r="B15" s="2" t="n"/>
      <c r="C15" s="2" t="n"/>
      <c r="D15" s="2" t="n"/>
      <c r="E15" s="2" t="n"/>
      <c r="F15" s="3" t="n"/>
      <c r="G15" s="4" t="n"/>
      <c r="H15" s="4" t="n"/>
      <c r="I15" s="12">
        <f>IF(OR(G15="",H15=""),"",MAX(0,MIN(H15,DATE(2026,12,31))-MAX(G15,DATE(2026,1,1))+1))</f>
        <v/>
      </c>
      <c r="J15" s="13">
        <f>IF(F15="","",IFERROR(VLOOKUP(F15,'Setup &amp; Instructions'!$B$14:$C$15,2,FALSE),""))</f>
        <v/>
      </c>
      <c r="K15" s="13">
        <f>IF(OR(I15="",J15=""),"",I15*J15)</f>
        <v/>
      </c>
      <c r="L15" s="7" t="n"/>
      <c r="M15" s="8" t="n"/>
      <c r="N15" s="8" t="n"/>
      <c r="O15" s="14">
        <f>IF(M15="","",MAX(0,M15-IF(N15="",0,N15)))</f>
        <v/>
      </c>
      <c r="P15" s="15">
        <f>IF(I15="","",IFERROR(I15/365,0))</f>
        <v/>
      </c>
      <c r="Q15" s="16">
        <f>IF(I15="","",IF(I15&gt;=183,"Review for full-year claim",IF(I15&gt;0,"Partial-year claim","Not eligible")))</f>
        <v/>
      </c>
      <c r="R15" s="2" t="n"/>
    </row>
    <row r="16">
      <c r="A16" s="2" t="n"/>
      <c r="B16" s="2" t="n"/>
      <c r="C16" s="2" t="n"/>
      <c r="D16" s="2" t="n"/>
      <c r="E16" s="2" t="n"/>
      <c r="F16" s="3" t="n"/>
      <c r="G16" s="4" t="n"/>
      <c r="H16" s="4" t="n"/>
      <c r="I16" s="5">
        <f>IF(OR(G16="",H16=""),"",MAX(0,MIN(H16,DATE(2026,12,31))-MAX(G16,DATE(2026,1,1))+1))</f>
        <v/>
      </c>
      <c r="J16" s="6">
        <f>IF(F16="","",IFERROR(VLOOKUP(F16,'Setup &amp; Instructions'!$B$14:$C$15,2,FALSE),""))</f>
        <v/>
      </c>
      <c r="K16" s="6">
        <f>IF(OR(I16="",J16=""),"",I16*J16)</f>
        <v/>
      </c>
      <c r="L16" s="7" t="n"/>
      <c r="M16" s="8" t="n"/>
      <c r="N16" s="8" t="n"/>
      <c r="O16" s="9">
        <f>IF(M16="","",MAX(0,M16-IF(N16="",0,N16)))</f>
        <v/>
      </c>
      <c r="P16" s="10">
        <f>IF(I16="","",IFERROR(I16/365,0))</f>
        <v/>
      </c>
      <c r="Q16" s="11">
        <f>IF(I16="","",IF(I16&gt;=183,"Review for full-year claim",IF(I16&gt;0,"Partial-year claim","Not eligible")))</f>
        <v/>
      </c>
      <c r="R16" s="2" t="n"/>
    </row>
    <row r="17">
      <c r="A17" s="2" t="n"/>
      <c r="B17" s="2" t="n"/>
      <c r="C17" s="2" t="n"/>
      <c r="D17" s="2" t="n"/>
      <c r="E17" s="2" t="n"/>
      <c r="F17" s="3" t="n"/>
      <c r="G17" s="4" t="n"/>
      <c r="H17" s="4" t="n"/>
      <c r="I17" s="12">
        <f>IF(OR(G17="",H17=""),"",MAX(0,MIN(H17,DATE(2026,12,31))-MAX(G17,DATE(2026,1,1))+1))</f>
        <v/>
      </c>
      <c r="J17" s="13">
        <f>IF(F17="","",IFERROR(VLOOKUP(F17,'Setup &amp; Instructions'!$B$14:$C$15,2,FALSE),""))</f>
        <v/>
      </c>
      <c r="K17" s="13">
        <f>IF(OR(I17="",J17=""),"",I17*J17)</f>
        <v/>
      </c>
      <c r="L17" s="7" t="n"/>
      <c r="M17" s="8" t="n"/>
      <c r="N17" s="8" t="n"/>
      <c r="O17" s="14">
        <f>IF(M17="","",MAX(0,M17-IF(N17="",0,N17)))</f>
        <v/>
      </c>
      <c r="P17" s="15">
        <f>IF(I17="","",IFERROR(I17/365,0))</f>
        <v/>
      </c>
      <c r="Q17" s="16">
        <f>IF(I17="","",IF(I17&gt;=183,"Review for full-year claim",IF(I17&gt;0,"Partial-year claim","Not eligible")))</f>
        <v/>
      </c>
      <c r="R17" s="2" t="n"/>
    </row>
    <row r="18">
      <c r="A18" s="2" t="n"/>
      <c r="B18" s="2" t="n"/>
      <c r="C18" s="2" t="n"/>
      <c r="D18" s="2" t="n"/>
      <c r="E18" s="2" t="n"/>
      <c r="F18" s="3" t="n"/>
      <c r="G18" s="4" t="n"/>
      <c r="H18" s="4" t="n"/>
      <c r="I18" s="5">
        <f>IF(OR(G18="",H18=""),"",MAX(0,MIN(H18,DATE(2026,12,31))-MAX(G18,DATE(2026,1,1))+1))</f>
        <v/>
      </c>
      <c r="J18" s="6">
        <f>IF(F18="","",IFERROR(VLOOKUP(F18,'Setup &amp; Instructions'!$B$14:$C$15,2,FALSE),""))</f>
        <v/>
      </c>
      <c r="K18" s="6">
        <f>IF(OR(I18="",J18=""),"",I18*J18)</f>
        <v/>
      </c>
      <c r="L18" s="7" t="n"/>
      <c r="M18" s="8" t="n"/>
      <c r="N18" s="8" t="n"/>
      <c r="O18" s="9">
        <f>IF(M18="","",MAX(0,M18-IF(N18="",0,N18)))</f>
        <v/>
      </c>
      <c r="P18" s="10">
        <f>IF(I18="","",IFERROR(I18/365,0))</f>
        <v/>
      </c>
      <c r="Q18" s="11">
        <f>IF(I18="","",IF(I18&gt;=183,"Review for full-year claim",IF(I18&gt;0,"Partial-year claim","Not eligible")))</f>
        <v/>
      </c>
      <c r="R18" s="2" t="n"/>
    </row>
    <row r="19">
      <c r="A19" s="2" t="n"/>
      <c r="B19" s="2" t="n"/>
      <c r="C19" s="2" t="n"/>
      <c r="D19" s="2" t="n"/>
      <c r="E19" s="2" t="n"/>
      <c r="F19" s="3" t="n"/>
      <c r="G19" s="4" t="n"/>
      <c r="H19" s="4" t="n"/>
      <c r="I19" s="12">
        <f>IF(OR(G19="",H19=""),"",MAX(0,MIN(H19,DATE(2026,12,31))-MAX(G19,DATE(2026,1,1))+1))</f>
        <v/>
      </c>
      <c r="J19" s="13">
        <f>IF(F19="","",IFERROR(VLOOKUP(F19,'Setup &amp; Instructions'!$B$14:$C$15,2,FALSE),""))</f>
        <v/>
      </c>
      <c r="K19" s="13">
        <f>IF(OR(I19="",J19=""),"",I19*J19)</f>
        <v/>
      </c>
      <c r="L19" s="7" t="n"/>
      <c r="M19" s="8" t="n"/>
      <c r="N19" s="8" t="n"/>
      <c r="O19" s="14">
        <f>IF(M19="","",MAX(0,M19-IF(N19="",0,N19)))</f>
        <v/>
      </c>
      <c r="P19" s="15">
        <f>IF(I19="","",IFERROR(I19/365,0))</f>
        <v/>
      </c>
      <c r="Q19" s="16">
        <f>IF(I19="","",IF(I19&gt;=183,"Review for full-year claim",IF(I19&gt;0,"Partial-year claim","Not eligible")))</f>
        <v/>
      </c>
      <c r="R19" s="2" t="n"/>
    </row>
    <row r="20">
      <c r="A20" s="2" t="n"/>
      <c r="B20" s="2" t="n"/>
      <c r="C20" s="2" t="n"/>
      <c r="D20" s="2" t="n"/>
      <c r="E20" s="2" t="n"/>
      <c r="F20" s="3" t="n"/>
      <c r="G20" s="4" t="n"/>
      <c r="H20" s="4" t="n"/>
      <c r="I20" s="5">
        <f>IF(OR(G20="",H20=""),"",MAX(0,MIN(H20,DATE(2026,12,31))-MAX(G20,DATE(2026,1,1))+1))</f>
        <v/>
      </c>
      <c r="J20" s="6">
        <f>IF(F20="","",IFERROR(VLOOKUP(F20,'Setup &amp; Instructions'!$B$14:$C$15,2,FALSE),""))</f>
        <v/>
      </c>
      <c r="K20" s="6">
        <f>IF(OR(I20="",J20=""),"",I20*J20)</f>
        <v/>
      </c>
      <c r="L20" s="7" t="n"/>
      <c r="M20" s="8" t="n"/>
      <c r="N20" s="8" t="n"/>
      <c r="O20" s="9">
        <f>IF(M20="","",MAX(0,M20-IF(N20="",0,N20)))</f>
        <v/>
      </c>
      <c r="P20" s="10">
        <f>IF(I20="","",IFERROR(I20/365,0))</f>
        <v/>
      </c>
      <c r="Q20" s="11">
        <f>IF(I20="","",IF(I20&gt;=183,"Review for full-year claim",IF(I20&gt;0,"Partial-year claim","Not eligible")))</f>
        <v/>
      </c>
      <c r="R20" s="2" t="n"/>
    </row>
    <row r="21">
      <c r="A21" s="2" t="n"/>
      <c r="B21" s="2" t="n"/>
      <c r="C21" s="2" t="n"/>
      <c r="D21" s="2" t="n"/>
      <c r="E21" s="2" t="n"/>
      <c r="F21" s="3" t="n"/>
      <c r="G21" s="4" t="n"/>
      <c r="H21" s="4" t="n"/>
      <c r="I21" s="12">
        <f>IF(OR(G21="",H21=""),"",MAX(0,MIN(H21,DATE(2026,12,31))-MAX(G21,DATE(2026,1,1))+1))</f>
        <v/>
      </c>
      <c r="J21" s="13">
        <f>IF(F21="","",IFERROR(VLOOKUP(F21,'Setup &amp; Instructions'!$B$14:$C$15,2,FALSE),""))</f>
        <v/>
      </c>
      <c r="K21" s="13">
        <f>IF(OR(I21="",J21=""),"",I21*J21)</f>
        <v/>
      </c>
      <c r="L21" s="7" t="n"/>
      <c r="M21" s="8" t="n"/>
      <c r="N21" s="8" t="n"/>
      <c r="O21" s="14">
        <f>IF(M21="","",MAX(0,M21-IF(N21="",0,N21)))</f>
        <v/>
      </c>
      <c r="P21" s="15">
        <f>IF(I21="","",IFERROR(I21/365,0))</f>
        <v/>
      </c>
      <c r="Q21" s="16">
        <f>IF(I21="","",IF(I21&gt;=183,"Review for full-year claim",IF(I21&gt;0,"Partial-year claim","Not eligible")))</f>
        <v/>
      </c>
      <c r="R21" s="2" t="n"/>
    </row>
    <row r="22">
      <c r="A22" s="2" t="n"/>
      <c r="B22" s="2" t="n"/>
      <c r="C22" s="2" t="n"/>
      <c r="D22" s="2" t="n"/>
      <c r="E22" s="2" t="n"/>
      <c r="F22" s="3" t="n"/>
      <c r="G22" s="4" t="n"/>
      <c r="H22" s="4" t="n"/>
      <c r="I22" s="5">
        <f>IF(OR(G22="",H22=""),"",MAX(0,MIN(H22,DATE(2026,12,31))-MAX(G22,DATE(2026,1,1))+1))</f>
        <v/>
      </c>
      <c r="J22" s="6">
        <f>IF(F22="","",IFERROR(VLOOKUP(F22,'Setup &amp; Instructions'!$B$14:$C$15,2,FALSE),""))</f>
        <v/>
      </c>
      <c r="K22" s="6">
        <f>IF(OR(I22="",J22=""),"",I22*J22)</f>
        <v/>
      </c>
      <c r="L22" s="7" t="n"/>
      <c r="M22" s="8" t="n"/>
      <c r="N22" s="8" t="n"/>
      <c r="O22" s="9">
        <f>IF(M22="","",MAX(0,M22-IF(N22="",0,N22)))</f>
        <v/>
      </c>
      <c r="P22" s="10">
        <f>IF(I22="","",IFERROR(I22/365,0))</f>
        <v/>
      </c>
      <c r="Q22" s="11">
        <f>IF(I22="","",IF(I22&gt;=183,"Review for full-year claim",IF(I22&gt;0,"Partial-year claim","Not eligible")))</f>
        <v/>
      </c>
      <c r="R22" s="2" t="n"/>
    </row>
    <row r="23">
      <c r="A23" s="2" t="n"/>
      <c r="B23" s="2" t="n"/>
      <c r="C23" s="2" t="n"/>
      <c r="D23" s="2" t="n"/>
      <c r="E23" s="2" t="n"/>
      <c r="F23" s="3" t="n"/>
      <c r="G23" s="4" t="n"/>
      <c r="H23" s="4" t="n"/>
      <c r="I23" s="12">
        <f>IF(OR(G23="",H23=""),"",MAX(0,MIN(H23,DATE(2026,12,31))-MAX(G23,DATE(2026,1,1))+1))</f>
        <v/>
      </c>
      <c r="J23" s="13">
        <f>IF(F23="","",IFERROR(VLOOKUP(F23,'Setup &amp; Instructions'!$B$14:$C$15,2,FALSE),""))</f>
        <v/>
      </c>
      <c r="K23" s="13">
        <f>IF(OR(I23="",J23=""),"",I23*J23)</f>
        <v/>
      </c>
      <c r="L23" s="7" t="n"/>
      <c r="M23" s="8" t="n"/>
      <c r="N23" s="8" t="n"/>
      <c r="O23" s="14">
        <f>IF(M23="","",MAX(0,M23-IF(N23="",0,N23)))</f>
        <v/>
      </c>
      <c r="P23" s="15">
        <f>IF(I23="","",IFERROR(I23/365,0))</f>
        <v/>
      </c>
      <c r="Q23" s="16">
        <f>IF(I23="","",IF(I23&gt;=183,"Review for full-year claim",IF(I23&gt;0,"Partial-year claim","Not eligible")))</f>
        <v/>
      </c>
      <c r="R23" s="2" t="n"/>
    </row>
    <row r="24">
      <c r="A24" s="2" t="n"/>
      <c r="B24" s="2" t="n"/>
      <c r="C24" s="2" t="n"/>
      <c r="D24" s="2" t="n"/>
      <c r="E24" s="2" t="n"/>
      <c r="F24" s="3" t="n"/>
      <c r="G24" s="4" t="n"/>
      <c r="H24" s="4" t="n"/>
      <c r="I24" s="5">
        <f>IF(OR(G24="",H24=""),"",MAX(0,MIN(H24,DATE(2026,12,31))-MAX(G24,DATE(2026,1,1))+1))</f>
        <v/>
      </c>
      <c r="J24" s="6">
        <f>IF(F24="","",IFERROR(VLOOKUP(F24,'Setup &amp; Instructions'!$B$14:$C$15,2,FALSE),""))</f>
        <v/>
      </c>
      <c r="K24" s="6">
        <f>IF(OR(I24="",J24=""),"",I24*J24)</f>
        <v/>
      </c>
      <c r="L24" s="7" t="n"/>
      <c r="M24" s="8" t="n"/>
      <c r="N24" s="8" t="n"/>
      <c r="O24" s="9">
        <f>IF(M24="","",MAX(0,M24-IF(N24="",0,N24)))</f>
        <v/>
      </c>
      <c r="P24" s="10">
        <f>IF(I24="","",IFERROR(I24/365,0))</f>
        <v/>
      </c>
      <c r="Q24" s="11">
        <f>IF(I24="","",IF(I24&gt;=183,"Review for full-year claim",IF(I24&gt;0,"Partial-year claim","Not eligible")))</f>
        <v/>
      </c>
      <c r="R24" s="2" t="n"/>
    </row>
    <row r="25">
      <c r="A25" s="2" t="n"/>
      <c r="B25" s="2" t="n"/>
      <c r="C25" s="2" t="n"/>
      <c r="D25" s="2" t="n"/>
      <c r="E25" s="2" t="n"/>
      <c r="F25" s="3" t="n"/>
      <c r="G25" s="4" t="n"/>
      <c r="H25" s="4" t="n"/>
      <c r="I25" s="12">
        <f>IF(OR(G25="",H25=""),"",MAX(0,MIN(H25,DATE(2026,12,31))-MAX(G25,DATE(2026,1,1))+1))</f>
        <v/>
      </c>
      <c r="J25" s="13">
        <f>IF(F25="","",IFERROR(VLOOKUP(F25,'Setup &amp; Instructions'!$B$14:$C$15,2,FALSE),""))</f>
        <v/>
      </c>
      <c r="K25" s="13">
        <f>IF(OR(I25="",J25=""),"",I25*J25)</f>
        <v/>
      </c>
      <c r="L25" s="7" t="n"/>
      <c r="M25" s="8" t="n"/>
      <c r="N25" s="8" t="n"/>
      <c r="O25" s="14">
        <f>IF(M25="","",MAX(0,M25-IF(N25="",0,N25)))</f>
        <v/>
      </c>
      <c r="P25" s="15">
        <f>IF(I25="","",IFERROR(I25/365,0))</f>
        <v/>
      </c>
      <c r="Q25" s="16">
        <f>IF(I25="","",IF(I25&gt;=183,"Review for full-year claim",IF(I25&gt;0,"Partial-year claim","Not eligible")))</f>
        <v/>
      </c>
      <c r="R25" s="2" t="n"/>
    </row>
    <row r="26">
      <c r="A26" s="2" t="n"/>
      <c r="B26" s="2" t="n"/>
      <c r="C26" s="2" t="n"/>
      <c r="D26" s="2" t="n"/>
      <c r="E26" s="2" t="n"/>
      <c r="F26" s="3" t="n"/>
      <c r="G26" s="4" t="n"/>
      <c r="H26" s="4" t="n"/>
      <c r="I26" s="5">
        <f>IF(OR(G26="",H26=""),"",MAX(0,MIN(H26,DATE(2026,12,31))-MAX(G26,DATE(2026,1,1))+1))</f>
        <v/>
      </c>
      <c r="J26" s="6">
        <f>IF(F26="","",IFERROR(VLOOKUP(F26,'Setup &amp; Instructions'!$B$14:$C$15,2,FALSE),""))</f>
        <v/>
      </c>
      <c r="K26" s="6">
        <f>IF(OR(I26="",J26=""),"",I26*J26)</f>
        <v/>
      </c>
      <c r="L26" s="7" t="n"/>
      <c r="M26" s="8" t="n"/>
      <c r="N26" s="8" t="n"/>
      <c r="O26" s="9">
        <f>IF(M26="","",MAX(0,M26-IF(N26="",0,N26)))</f>
        <v/>
      </c>
      <c r="P26" s="10">
        <f>IF(I26="","",IFERROR(I26/365,0))</f>
        <v/>
      </c>
      <c r="Q26" s="11">
        <f>IF(I26="","",IF(I26&gt;=183,"Review for full-year claim",IF(I26&gt;0,"Partial-year claim","Not eligible")))</f>
        <v/>
      </c>
      <c r="R26" s="2" t="n"/>
    </row>
    <row r="27">
      <c r="A27" s="2" t="n"/>
      <c r="B27" s="2" t="n"/>
      <c r="C27" s="2" t="n"/>
      <c r="D27" s="2" t="n"/>
      <c r="E27" s="2" t="n"/>
      <c r="F27" s="3" t="n"/>
      <c r="G27" s="4" t="n"/>
      <c r="H27" s="4" t="n"/>
      <c r="I27" s="12">
        <f>IF(OR(G27="",H27=""),"",MAX(0,MIN(H27,DATE(2026,12,31))-MAX(G27,DATE(2026,1,1))+1))</f>
        <v/>
      </c>
      <c r="J27" s="13">
        <f>IF(F27="","",IFERROR(VLOOKUP(F27,'Setup &amp; Instructions'!$B$14:$C$15,2,FALSE),""))</f>
        <v/>
      </c>
      <c r="K27" s="13">
        <f>IF(OR(I27="",J27=""),"",I27*J27)</f>
        <v/>
      </c>
      <c r="L27" s="7" t="n"/>
      <c r="M27" s="8" t="n"/>
      <c r="N27" s="8" t="n"/>
      <c r="O27" s="14">
        <f>IF(M27="","",MAX(0,M27-IF(N27="",0,N27)))</f>
        <v/>
      </c>
      <c r="P27" s="15">
        <f>IF(I27="","",IFERROR(I27/365,0))</f>
        <v/>
      </c>
      <c r="Q27" s="16">
        <f>IF(I27="","",IF(I27&gt;=183,"Review for full-year claim",IF(I27&gt;0,"Partial-year claim","Not eligible")))</f>
        <v/>
      </c>
      <c r="R27" s="2" t="n"/>
    </row>
    <row r="28">
      <c r="A28" s="2" t="n"/>
      <c r="B28" s="2" t="n"/>
      <c r="C28" s="2" t="n"/>
      <c r="D28" s="2" t="n"/>
      <c r="E28" s="2" t="n"/>
      <c r="F28" s="3" t="n"/>
      <c r="G28" s="4" t="n"/>
      <c r="H28" s="4" t="n"/>
      <c r="I28" s="5">
        <f>IF(OR(G28="",H28=""),"",MAX(0,MIN(H28,DATE(2026,12,31))-MAX(G28,DATE(2026,1,1))+1))</f>
        <v/>
      </c>
      <c r="J28" s="6">
        <f>IF(F28="","",IFERROR(VLOOKUP(F28,'Setup &amp; Instructions'!$B$14:$C$15,2,FALSE),""))</f>
        <v/>
      </c>
      <c r="K28" s="6">
        <f>IF(OR(I28="",J28=""),"",I28*J28)</f>
        <v/>
      </c>
      <c r="L28" s="7" t="n"/>
      <c r="M28" s="8" t="n"/>
      <c r="N28" s="8" t="n"/>
      <c r="O28" s="9">
        <f>IF(M28="","",MAX(0,M28-IF(N28="",0,N28)))</f>
        <v/>
      </c>
      <c r="P28" s="10">
        <f>IF(I28="","",IFERROR(I28/365,0))</f>
        <v/>
      </c>
      <c r="Q28" s="11">
        <f>IF(I28="","",IF(I28&gt;=183,"Review for full-year claim",IF(I28&gt;0,"Partial-year claim","Not eligible")))</f>
        <v/>
      </c>
      <c r="R28" s="2" t="n"/>
    </row>
    <row r="29">
      <c r="A29" s="2" t="n"/>
      <c r="B29" s="2" t="n"/>
      <c r="C29" s="2" t="n"/>
      <c r="D29" s="2" t="n"/>
      <c r="E29" s="2" t="n"/>
      <c r="F29" s="3" t="n"/>
      <c r="G29" s="4" t="n"/>
      <c r="H29" s="4" t="n"/>
      <c r="I29" s="12">
        <f>IF(OR(G29="",H29=""),"",MAX(0,MIN(H29,DATE(2026,12,31))-MAX(G29,DATE(2026,1,1))+1))</f>
        <v/>
      </c>
      <c r="J29" s="13">
        <f>IF(F29="","",IFERROR(VLOOKUP(F29,'Setup &amp; Instructions'!$B$14:$C$15,2,FALSE),""))</f>
        <v/>
      </c>
      <c r="K29" s="13">
        <f>IF(OR(I29="",J29=""),"",I29*J29)</f>
        <v/>
      </c>
      <c r="L29" s="7" t="n"/>
      <c r="M29" s="8" t="n"/>
      <c r="N29" s="8" t="n"/>
      <c r="O29" s="14">
        <f>IF(M29="","",MAX(0,M29-IF(N29="",0,N29)))</f>
        <v/>
      </c>
      <c r="P29" s="15">
        <f>IF(I29="","",IFERROR(I29/365,0))</f>
        <v/>
      </c>
      <c r="Q29" s="16">
        <f>IF(I29="","",IF(I29&gt;=183,"Review for full-year claim",IF(I29&gt;0,"Partial-year claim","Not eligible")))</f>
        <v/>
      </c>
      <c r="R29" s="2" t="n"/>
    </row>
    <row r="30">
      <c r="A30" s="2" t="n"/>
      <c r="B30" s="2" t="n"/>
      <c r="C30" s="2" t="n"/>
      <c r="D30" s="2" t="n"/>
      <c r="E30" s="2" t="n"/>
      <c r="F30" s="3" t="n"/>
      <c r="G30" s="4" t="n"/>
      <c r="H30" s="4" t="n"/>
      <c r="I30" s="5">
        <f>IF(OR(G30="",H30=""),"",MAX(0,MIN(H30,DATE(2026,12,31))-MAX(G30,DATE(2026,1,1))+1))</f>
        <v/>
      </c>
      <c r="J30" s="6">
        <f>IF(F30="","",IFERROR(VLOOKUP(F30,'Setup &amp; Instructions'!$B$14:$C$15,2,FALSE),""))</f>
        <v/>
      </c>
      <c r="K30" s="6">
        <f>IF(OR(I30="",J30=""),"",I30*J30)</f>
        <v/>
      </c>
      <c r="L30" s="7" t="n"/>
      <c r="M30" s="8" t="n"/>
      <c r="N30" s="8" t="n"/>
      <c r="O30" s="9">
        <f>IF(M30="","",MAX(0,M30-IF(N30="",0,N30)))</f>
        <v/>
      </c>
      <c r="P30" s="10">
        <f>IF(I30="","",IFERROR(I30/365,0))</f>
        <v/>
      </c>
      <c r="Q30" s="11">
        <f>IF(I30="","",IF(I30&gt;=183,"Review for full-year claim",IF(I30&gt;0,"Partial-year claim","Not eligible")))</f>
        <v/>
      </c>
      <c r="R30" s="2" t="n"/>
    </row>
    <row r="31">
      <c r="A31" s="2" t="n"/>
      <c r="B31" s="2" t="n"/>
      <c r="C31" s="2" t="n"/>
      <c r="D31" s="2" t="n"/>
      <c r="E31" s="2" t="n"/>
      <c r="F31" s="3" t="n"/>
      <c r="G31" s="4" t="n"/>
      <c r="H31" s="4" t="n"/>
      <c r="I31" s="12">
        <f>IF(OR(G31="",H31=""),"",MAX(0,MIN(H31,DATE(2026,12,31))-MAX(G31,DATE(2026,1,1))+1))</f>
        <v/>
      </c>
      <c r="J31" s="13">
        <f>IF(F31="","",IFERROR(VLOOKUP(F31,'Setup &amp; Instructions'!$B$14:$C$15,2,FALSE),""))</f>
        <v/>
      </c>
      <c r="K31" s="13">
        <f>IF(OR(I31="",J31=""),"",I31*J31)</f>
        <v/>
      </c>
      <c r="L31" s="7" t="n"/>
      <c r="M31" s="8" t="n"/>
      <c r="N31" s="8" t="n"/>
      <c r="O31" s="14">
        <f>IF(M31="","",MAX(0,M31-IF(N31="",0,N31)))</f>
        <v/>
      </c>
      <c r="P31" s="15">
        <f>IF(I31="","",IFERROR(I31/365,0))</f>
        <v/>
      </c>
      <c r="Q31" s="16">
        <f>IF(I31="","",IF(I31&gt;=183,"Review for full-year claim",IF(I31&gt;0,"Partial-year claim","Not eligible")))</f>
        <v/>
      </c>
      <c r="R31" s="2" t="n"/>
    </row>
    <row r="32">
      <c r="A32" s="2" t="n"/>
      <c r="B32" s="2" t="n"/>
      <c r="C32" s="2" t="n"/>
      <c r="D32" s="2" t="n"/>
      <c r="E32" s="2" t="n"/>
      <c r="F32" s="3" t="n"/>
      <c r="G32" s="4" t="n"/>
      <c r="H32" s="4" t="n"/>
      <c r="I32" s="5">
        <f>IF(OR(G32="",H32=""),"",MAX(0,MIN(H32,DATE(2026,12,31))-MAX(G32,DATE(2026,1,1))+1))</f>
        <v/>
      </c>
      <c r="J32" s="6">
        <f>IF(F32="","",IFERROR(VLOOKUP(F32,'Setup &amp; Instructions'!$B$14:$C$15,2,FALSE),""))</f>
        <v/>
      </c>
      <c r="K32" s="6">
        <f>IF(OR(I32="",J32=""),"",I32*J32)</f>
        <v/>
      </c>
      <c r="L32" s="7" t="n"/>
      <c r="M32" s="8" t="n"/>
      <c r="N32" s="8" t="n"/>
      <c r="O32" s="9">
        <f>IF(M32="","",MAX(0,M32-IF(N32="",0,N32)))</f>
        <v/>
      </c>
      <c r="P32" s="10">
        <f>IF(I32="","",IFERROR(I32/365,0))</f>
        <v/>
      </c>
      <c r="Q32" s="11">
        <f>IF(I32="","",IF(I32&gt;=183,"Review for full-year claim",IF(I32&gt;0,"Partial-year claim","Not eligible")))</f>
        <v/>
      </c>
      <c r="R32" s="2" t="n"/>
    </row>
    <row r="33">
      <c r="A33" s="2" t="n"/>
      <c r="B33" s="2" t="n"/>
      <c r="C33" s="2" t="n"/>
      <c r="D33" s="2" t="n"/>
      <c r="E33" s="2" t="n"/>
      <c r="F33" s="3" t="n"/>
      <c r="G33" s="4" t="n"/>
      <c r="H33" s="4" t="n"/>
      <c r="I33" s="12">
        <f>IF(OR(G33="",H33=""),"",MAX(0,MIN(H33,DATE(2026,12,31))-MAX(G33,DATE(2026,1,1))+1))</f>
        <v/>
      </c>
      <c r="J33" s="13">
        <f>IF(F33="","",IFERROR(VLOOKUP(F33,'Setup &amp; Instructions'!$B$14:$C$15,2,FALSE),""))</f>
        <v/>
      </c>
      <c r="K33" s="13">
        <f>IF(OR(I33="",J33=""),"",I33*J33)</f>
        <v/>
      </c>
      <c r="L33" s="7" t="n"/>
      <c r="M33" s="8" t="n"/>
      <c r="N33" s="8" t="n"/>
      <c r="O33" s="14">
        <f>IF(M33="","",MAX(0,M33-IF(N33="",0,N33)))</f>
        <v/>
      </c>
      <c r="P33" s="15">
        <f>IF(I33="","",IFERROR(I33/365,0))</f>
        <v/>
      </c>
      <c r="Q33" s="16">
        <f>IF(I33="","",IF(I33&gt;=183,"Review for full-year claim",IF(I33&gt;0,"Partial-year claim","Not eligible")))</f>
        <v/>
      </c>
      <c r="R33" s="2" t="n"/>
    </row>
    <row r="34">
      <c r="A34" s="2" t="n"/>
      <c r="B34" s="2" t="n"/>
      <c r="C34" s="2" t="n"/>
      <c r="D34" s="2" t="n"/>
      <c r="E34" s="2" t="n"/>
      <c r="F34" s="3" t="n"/>
      <c r="G34" s="4" t="n"/>
      <c r="H34" s="4" t="n"/>
      <c r="I34" s="5">
        <f>IF(OR(G34="",H34=""),"",MAX(0,MIN(H34,DATE(2026,12,31))-MAX(G34,DATE(2026,1,1))+1))</f>
        <v/>
      </c>
      <c r="J34" s="6">
        <f>IF(F34="","",IFERROR(VLOOKUP(F34,'Setup &amp; Instructions'!$B$14:$C$15,2,FALSE),""))</f>
        <v/>
      </c>
      <c r="K34" s="6">
        <f>IF(OR(I34="",J34=""),"",I34*J34)</f>
        <v/>
      </c>
      <c r="L34" s="7" t="n"/>
      <c r="M34" s="8" t="n"/>
      <c r="N34" s="8" t="n"/>
      <c r="O34" s="9">
        <f>IF(M34="","",MAX(0,M34-IF(N34="",0,N34)))</f>
        <v/>
      </c>
      <c r="P34" s="10">
        <f>IF(I34="","",IFERROR(I34/365,0))</f>
        <v/>
      </c>
      <c r="Q34" s="11">
        <f>IF(I34="","",IF(I34&gt;=183,"Review for full-year claim",IF(I34&gt;0,"Partial-year claim","Not eligible")))</f>
        <v/>
      </c>
      <c r="R34" s="2" t="n"/>
    </row>
    <row r="35">
      <c r="A35" s="2" t="n"/>
      <c r="B35" s="2" t="n"/>
      <c r="C35" s="2" t="n"/>
      <c r="D35" s="2" t="n"/>
      <c r="E35" s="2" t="n"/>
      <c r="F35" s="3" t="n"/>
      <c r="G35" s="4" t="n"/>
      <c r="H35" s="4" t="n"/>
      <c r="I35" s="12">
        <f>IF(OR(G35="",H35=""),"",MAX(0,MIN(H35,DATE(2026,12,31))-MAX(G35,DATE(2026,1,1))+1))</f>
        <v/>
      </c>
      <c r="J35" s="13">
        <f>IF(F35="","",IFERROR(VLOOKUP(F35,'Setup &amp; Instructions'!$B$14:$C$15,2,FALSE),""))</f>
        <v/>
      </c>
      <c r="K35" s="13">
        <f>IF(OR(I35="",J35=""),"",I35*J35)</f>
        <v/>
      </c>
      <c r="L35" s="7" t="n"/>
      <c r="M35" s="8" t="n"/>
      <c r="N35" s="8" t="n"/>
      <c r="O35" s="14">
        <f>IF(M35="","",MAX(0,M35-IF(N35="",0,N35)))</f>
        <v/>
      </c>
      <c r="P35" s="15">
        <f>IF(I35="","",IFERROR(I35/365,0))</f>
        <v/>
      </c>
      <c r="Q35" s="16">
        <f>IF(I35="","",IF(I35&gt;=183,"Review for full-year claim",IF(I35&gt;0,"Partial-year claim","Not eligible")))</f>
        <v/>
      </c>
      <c r="R35" s="2" t="n"/>
    </row>
    <row r="36">
      <c r="A36" s="2" t="n"/>
      <c r="B36" s="2" t="n"/>
      <c r="C36" s="2" t="n"/>
      <c r="D36" s="2" t="n"/>
      <c r="E36" s="2" t="n"/>
      <c r="F36" s="3" t="n"/>
      <c r="G36" s="4" t="n"/>
      <c r="H36" s="4" t="n"/>
      <c r="I36" s="5">
        <f>IF(OR(G36="",H36=""),"",MAX(0,MIN(H36,DATE(2026,12,31))-MAX(G36,DATE(2026,1,1))+1))</f>
        <v/>
      </c>
      <c r="J36" s="6">
        <f>IF(F36="","",IFERROR(VLOOKUP(F36,'Setup &amp; Instructions'!$B$14:$C$15,2,FALSE),""))</f>
        <v/>
      </c>
      <c r="K36" s="6">
        <f>IF(OR(I36="",J36=""),"",I36*J36)</f>
        <v/>
      </c>
      <c r="L36" s="7" t="n"/>
      <c r="M36" s="8" t="n"/>
      <c r="N36" s="8" t="n"/>
      <c r="O36" s="9">
        <f>IF(M36="","",MAX(0,M36-IF(N36="",0,N36)))</f>
        <v/>
      </c>
      <c r="P36" s="10">
        <f>IF(I36="","",IFERROR(I36/365,0))</f>
        <v/>
      </c>
      <c r="Q36" s="11">
        <f>IF(I36="","",IF(I36&gt;=183,"Review for full-year claim",IF(I36&gt;0,"Partial-year claim","Not eligible")))</f>
        <v/>
      </c>
      <c r="R36" s="2" t="n"/>
    </row>
    <row r="37">
      <c r="A37" s="2" t="n"/>
      <c r="B37" s="2" t="n"/>
      <c r="C37" s="2" t="n"/>
      <c r="D37" s="2" t="n"/>
      <c r="E37" s="2" t="n"/>
      <c r="F37" s="3" t="n"/>
      <c r="G37" s="4" t="n"/>
      <c r="H37" s="4" t="n"/>
      <c r="I37" s="12">
        <f>IF(OR(G37="",H37=""),"",MAX(0,MIN(H37,DATE(2026,12,31))-MAX(G37,DATE(2026,1,1))+1))</f>
        <v/>
      </c>
      <c r="J37" s="13">
        <f>IF(F37="","",IFERROR(VLOOKUP(F37,'Setup &amp; Instructions'!$B$14:$C$15,2,FALSE),""))</f>
        <v/>
      </c>
      <c r="K37" s="13">
        <f>IF(OR(I37="",J37=""),"",I37*J37)</f>
        <v/>
      </c>
      <c r="L37" s="7" t="n"/>
      <c r="M37" s="8" t="n"/>
      <c r="N37" s="8" t="n"/>
      <c r="O37" s="14">
        <f>IF(M37="","",MAX(0,M37-IF(N37="",0,N37)))</f>
        <v/>
      </c>
      <c r="P37" s="15">
        <f>IF(I37="","",IFERROR(I37/365,0))</f>
        <v/>
      </c>
      <c r="Q37" s="16">
        <f>IF(I37="","",IF(I37&gt;=183,"Review for full-year claim",IF(I37&gt;0,"Partial-year claim","Not eligible")))</f>
        <v/>
      </c>
      <c r="R37" s="2" t="n"/>
    </row>
    <row r="38">
      <c r="A38" s="2" t="n"/>
      <c r="B38" s="2" t="n"/>
      <c r="C38" s="2" t="n"/>
      <c r="D38" s="2" t="n"/>
      <c r="E38" s="2" t="n"/>
      <c r="F38" s="3" t="n"/>
      <c r="G38" s="4" t="n"/>
      <c r="H38" s="4" t="n"/>
      <c r="I38" s="5">
        <f>IF(OR(G38="",H38=""),"",MAX(0,MIN(H38,DATE(2026,12,31))-MAX(G38,DATE(2026,1,1))+1))</f>
        <v/>
      </c>
      <c r="J38" s="6">
        <f>IF(F38="","",IFERROR(VLOOKUP(F38,'Setup &amp; Instructions'!$B$14:$C$15,2,FALSE),""))</f>
        <v/>
      </c>
      <c r="K38" s="6">
        <f>IF(OR(I38="",J38=""),"",I38*J38)</f>
        <v/>
      </c>
      <c r="L38" s="7" t="n"/>
      <c r="M38" s="8" t="n"/>
      <c r="N38" s="8" t="n"/>
      <c r="O38" s="9">
        <f>IF(M38="","",MAX(0,M38-IF(N38="",0,N38)))</f>
        <v/>
      </c>
      <c r="P38" s="10">
        <f>IF(I38="","",IFERROR(I38/365,0))</f>
        <v/>
      </c>
      <c r="Q38" s="11">
        <f>IF(I38="","",IF(I38&gt;=183,"Review for full-year claim",IF(I38&gt;0,"Partial-year claim","Not eligible")))</f>
        <v/>
      </c>
      <c r="R38" s="2" t="n"/>
    </row>
    <row r="39">
      <c r="A39" s="2" t="n"/>
      <c r="B39" s="2" t="n"/>
      <c r="C39" s="2" t="n"/>
      <c r="D39" s="2" t="n"/>
      <c r="E39" s="2" t="n"/>
      <c r="F39" s="3" t="n"/>
      <c r="G39" s="4" t="n"/>
      <c r="H39" s="4" t="n"/>
      <c r="I39" s="12">
        <f>IF(OR(G39="",H39=""),"",MAX(0,MIN(H39,DATE(2026,12,31))-MAX(G39,DATE(2026,1,1))+1))</f>
        <v/>
      </c>
      <c r="J39" s="13">
        <f>IF(F39="","",IFERROR(VLOOKUP(F39,'Setup &amp; Instructions'!$B$14:$C$15,2,FALSE),""))</f>
        <v/>
      </c>
      <c r="K39" s="13">
        <f>IF(OR(I39="",J39=""),"",I39*J39)</f>
        <v/>
      </c>
      <c r="L39" s="7" t="n"/>
      <c r="M39" s="8" t="n"/>
      <c r="N39" s="8" t="n"/>
      <c r="O39" s="14">
        <f>IF(M39="","",MAX(0,M39-IF(N39="",0,N39)))</f>
        <v/>
      </c>
      <c r="P39" s="15">
        <f>IF(I39="","",IFERROR(I39/365,0))</f>
        <v/>
      </c>
      <c r="Q39" s="16">
        <f>IF(I39="","",IF(I39&gt;=183,"Review for full-year claim",IF(I39&gt;0,"Partial-year claim","Not eligible")))</f>
        <v/>
      </c>
      <c r="R39" s="2" t="n"/>
    </row>
    <row r="40">
      <c r="A40" s="2" t="n"/>
      <c r="B40" s="2" t="n"/>
      <c r="C40" s="2" t="n"/>
      <c r="D40" s="2" t="n"/>
      <c r="E40" s="2" t="n"/>
      <c r="F40" s="3" t="n"/>
      <c r="G40" s="4" t="n"/>
      <c r="H40" s="4" t="n"/>
      <c r="I40" s="5">
        <f>IF(OR(G40="",H40=""),"",MAX(0,MIN(H40,DATE(2026,12,31))-MAX(G40,DATE(2026,1,1))+1))</f>
        <v/>
      </c>
      <c r="J40" s="6">
        <f>IF(F40="","",IFERROR(VLOOKUP(F40,'Setup &amp; Instructions'!$B$14:$C$15,2,FALSE),""))</f>
        <v/>
      </c>
      <c r="K40" s="6">
        <f>IF(OR(I40="",J40=""),"",I40*J40)</f>
        <v/>
      </c>
      <c r="L40" s="7" t="n"/>
      <c r="M40" s="8" t="n"/>
      <c r="N40" s="8" t="n"/>
      <c r="O40" s="9">
        <f>IF(M40="","",MAX(0,M40-IF(N40="",0,N40)))</f>
        <v/>
      </c>
      <c r="P40" s="10">
        <f>IF(I40="","",IFERROR(I40/365,0))</f>
        <v/>
      </c>
      <c r="Q40" s="11">
        <f>IF(I40="","",IF(I40&gt;=183,"Review for full-year claim",IF(I40&gt;0,"Partial-year claim","Not eligible")))</f>
        <v/>
      </c>
      <c r="R40" s="2" t="n"/>
    </row>
    <row r="41">
      <c r="A41" s="2" t="n"/>
      <c r="B41" s="2" t="n"/>
      <c r="C41" s="2" t="n"/>
      <c r="D41" s="2" t="n"/>
      <c r="E41" s="2" t="n"/>
      <c r="F41" s="3" t="n"/>
      <c r="G41" s="4" t="n"/>
      <c r="H41" s="4" t="n"/>
      <c r="I41" s="12">
        <f>IF(OR(G41="",H41=""),"",MAX(0,MIN(H41,DATE(2026,12,31))-MAX(G41,DATE(2026,1,1))+1))</f>
        <v/>
      </c>
      <c r="J41" s="13">
        <f>IF(F41="","",IFERROR(VLOOKUP(F41,'Setup &amp; Instructions'!$B$14:$C$15,2,FALSE),""))</f>
        <v/>
      </c>
      <c r="K41" s="13">
        <f>IF(OR(I41="",J41=""),"",I41*J41)</f>
        <v/>
      </c>
      <c r="L41" s="7" t="n"/>
      <c r="M41" s="8" t="n"/>
      <c r="N41" s="8" t="n"/>
      <c r="O41" s="14">
        <f>IF(M41="","",MAX(0,M41-IF(N41="",0,N41)))</f>
        <v/>
      </c>
      <c r="P41" s="15">
        <f>IF(I41="","",IFERROR(I41/365,0))</f>
        <v/>
      </c>
      <c r="Q41" s="16">
        <f>IF(I41="","",IF(I41&gt;=183,"Review for full-year claim",IF(I41&gt;0,"Partial-year claim","Not eligible")))</f>
        <v/>
      </c>
      <c r="R41" s="2" t="n"/>
    </row>
    <row r="42">
      <c r="A42" s="2" t="n"/>
      <c r="B42" s="2" t="n"/>
      <c r="C42" s="2" t="n"/>
      <c r="D42" s="2" t="n"/>
      <c r="E42" s="2" t="n"/>
      <c r="F42" s="3" t="n"/>
      <c r="G42" s="4" t="n"/>
      <c r="H42" s="4" t="n"/>
      <c r="I42" s="5">
        <f>IF(OR(G42="",H42=""),"",MAX(0,MIN(H42,DATE(2026,12,31))-MAX(G42,DATE(2026,1,1))+1))</f>
        <v/>
      </c>
      <c r="J42" s="6">
        <f>IF(F42="","",IFERROR(VLOOKUP(F42,'Setup &amp; Instructions'!$B$14:$C$15,2,FALSE),""))</f>
        <v/>
      </c>
      <c r="K42" s="6">
        <f>IF(OR(I42="",J42=""),"",I42*J42)</f>
        <v/>
      </c>
      <c r="L42" s="7" t="n"/>
      <c r="M42" s="8" t="n"/>
      <c r="N42" s="8" t="n"/>
      <c r="O42" s="9">
        <f>IF(M42="","",MAX(0,M42-IF(N42="",0,N42)))</f>
        <v/>
      </c>
      <c r="P42" s="10">
        <f>IF(I42="","",IFERROR(I42/365,0))</f>
        <v/>
      </c>
      <c r="Q42" s="11">
        <f>IF(I42="","",IF(I42&gt;=183,"Review for full-year claim",IF(I42&gt;0,"Partial-year claim","Not eligible")))</f>
        <v/>
      </c>
      <c r="R42" s="2" t="n"/>
    </row>
    <row r="43">
      <c r="A43" s="2" t="n"/>
      <c r="B43" s="2" t="n"/>
      <c r="C43" s="2" t="n"/>
      <c r="D43" s="2" t="n"/>
      <c r="E43" s="2" t="n"/>
      <c r="F43" s="3" t="n"/>
      <c r="G43" s="4" t="n"/>
      <c r="H43" s="4" t="n"/>
      <c r="I43" s="12">
        <f>IF(OR(G43="",H43=""),"",MAX(0,MIN(H43,DATE(2026,12,31))-MAX(G43,DATE(2026,1,1))+1))</f>
        <v/>
      </c>
      <c r="J43" s="13">
        <f>IF(F43="","",IFERROR(VLOOKUP(F43,'Setup &amp; Instructions'!$B$14:$C$15,2,FALSE),""))</f>
        <v/>
      </c>
      <c r="K43" s="13">
        <f>IF(OR(I43="",J43=""),"",I43*J43)</f>
        <v/>
      </c>
      <c r="L43" s="7" t="n"/>
      <c r="M43" s="8" t="n"/>
      <c r="N43" s="8" t="n"/>
      <c r="O43" s="14">
        <f>IF(M43="","",MAX(0,M43-IF(N43="",0,N43)))</f>
        <v/>
      </c>
      <c r="P43" s="15">
        <f>IF(I43="","",IFERROR(I43/365,0))</f>
        <v/>
      </c>
      <c r="Q43" s="16">
        <f>IF(I43="","",IF(I43&gt;=183,"Review for full-year claim",IF(I43&gt;0,"Partial-year claim","Not eligible")))</f>
        <v/>
      </c>
      <c r="R43" s="2" t="n"/>
    </row>
    <row r="44">
      <c r="A44" s="2" t="n"/>
      <c r="B44" s="2" t="n"/>
      <c r="C44" s="2" t="n"/>
      <c r="D44" s="2" t="n"/>
      <c r="E44" s="2" t="n"/>
      <c r="F44" s="3" t="n"/>
      <c r="G44" s="4" t="n"/>
      <c r="H44" s="4" t="n"/>
      <c r="I44" s="5">
        <f>IF(OR(G44="",H44=""),"",MAX(0,MIN(H44,DATE(2026,12,31))-MAX(G44,DATE(2026,1,1))+1))</f>
        <v/>
      </c>
      <c r="J44" s="6">
        <f>IF(F44="","",IFERROR(VLOOKUP(F44,'Setup &amp; Instructions'!$B$14:$C$15,2,FALSE),""))</f>
        <v/>
      </c>
      <c r="K44" s="6">
        <f>IF(OR(I44="",J44=""),"",I44*J44)</f>
        <v/>
      </c>
      <c r="L44" s="7" t="n"/>
      <c r="M44" s="8" t="n"/>
      <c r="N44" s="8" t="n"/>
      <c r="O44" s="9">
        <f>IF(M44="","",MAX(0,M44-IF(N44="",0,N44)))</f>
        <v/>
      </c>
      <c r="P44" s="10">
        <f>IF(I44="","",IFERROR(I44/365,0))</f>
        <v/>
      </c>
      <c r="Q44" s="11">
        <f>IF(I44="","",IF(I44&gt;=183,"Review for full-year claim",IF(I44&gt;0,"Partial-year claim","Not eligible")))</f>
        <v/>
      </c>
      <c r="R44" s="2" t="n"/>
    </row>
    <row r="45">
      <c r="A45" s="2" t="n"/>
      <c r="B45" s="2" t="n"/>
      <c r="C45" s="2" t="n"/>
      <c r="D45" s="2" t="n"/>
      <c r="E45" s="2" t="n"/>
      <c r="F45" s="3" t="n"/>
      <c r="G45" s="4" t="n"/>
      <c r="H45" s="4" t="n"/>
      <c r="I45" s="12">
        <f>IF(OR(G45="",H45=""),"",MAX(0,MIN(H45,DATE(2026,12,31))-MAX(G45,DATE(2026,1,1))+1))</f>
        <v/>
      </c>
      <c r="J45" s="13">
        <f>IF(F45="","",IFERROR(VLOOKUP(F45,'Setup &amp; Instructions'!$B$14:$C$15,2,FALSE),""))</f>
        <v/>
      </c>
      <c r="K45" s="13">
        <f>IF(OR(I45="",J45=""),"",I45*J45)</f>
        <v/>
      </c>
      <c r="L45" s="7" t="n"/>
      <c r="M45" s="8" t="n"/>
      <c r="N45" s="8" t="n"/>
      <c r="O45" s="14">
        <f>IF(M45="","",MAX(0,M45-IF(N45="",0,N45)))</f>
        <v/>
      </c>
      <c r="P45" s="15">
        <f>IF(I45="","",IFERROR(I45/365,0))</f>
        <v/>
      </c>
      <c r="Q45" s="16">
        <f>IF(I45="","",IF(I45&gt;=183,"Review for full-year claim",IF(I45&gt;0,"Partial-year claim","Not eligible")))</f>
        <v/>
      </c>
      <c r="R45" s="2" t="n"/>
    </row>
    <row r="46">
      <c r="A46" s="2" t="n"/>
      <c r="B46" s="2" t="n"/>
      <c r="C46" s="2" t="n"/>
      <c r="D46" s="2" t="n"/>
      <c r="E46" s="2" t="n"/>
      <c r="F46" s="3" t="n"/>
      <c r="G46" s="4" t="n"/>
      <c r="H46" s="4" t="n"/>
      <c r="I46" s="5">
        <f>IF(OR(G46="",H46=""),"",MAX(0,MIN(H46,DATE(2026,12,31))-MAX(G46,DATE(2026,1,1))+1))</f>
        <v/>
      </c>
      <c r="J46" s="6">
        <f>IF(F46="","",IFERROR(VLOOKUP(F46,'Setup &amp; Instructions'!$B$14:$C$15,2,FALSE),""))</f>
        <v/>
      </c>
      <c r="K46" s="6">
        <f>IF(OR(I46="",J46=""),"",I46*J46)</f>
        <v/>
      </c>
      <c r="L46" s="7" t="n"/>
      <c r="M46" s="8" t="n"/>
      <c r="N46" s="8" t="n"/>
      <c r="O46" s="9">
        <f>IF(M46="","",MAX(0,M46-IF(N46="",0,N46)))</f>
        <v/>
      </c>
      <c r="P46" s="10">
        <f>IF(I46="","",IFERROR(I46/365,0))</f>
        <v/>
      </c>
      <c r="Q46" s="11">
        <f>IF(I46="","",IF(I46&gt;=183,"Review for full-year claim",IF(I46&gt;0,"Partial-year claim","Not eligible")))</f>
        <v/>
      </c>
      <c r="R46" s="2" t="n"/>
    </row>
    <row r="47">
      <c r="A47" s="2" t="n"/>
      <c r="B47" s="2" t="n"/>
      <c r="C47" s="2" t="n"/>
      <c r="D47" s="2" t="n"/>
      <c r="E47" s="2" t="n"/>
      <c r="F47" s="3" t="n"/>
      <c r="G47" s="4" t="n"/>
      <c r="H47" s="4" t="n"/>
      <c r="I47" s="12">
        <f>IF(OR(G47="",H47=""),"",MAX(0,MIN(H47,DATE(2026,12,31))-MAX(G47,DATE(2026,1,1))+1))</f>
        <v/>
      </c>
      <c r="J47" s="13">
        <f>IF(F47="","",IFERROR(VLOOKUP(F47,'Setup &amp; Instructions'!$B$14:$C$15,2,FALSE),""))</f>
        <v/>
      </c>
      <c r="K47" s="13">
        <f>IF(OR(I47="",J47=""),"",I47*J47)</f>
        <v/>
      </c>
      <c r="L47" s="7" t="n"/>
      <c r="M47" s="8" t="n"/>
      <c r="N47" s="8" t="n"/>
      <c r="O47" s="14">
        <f>IF(M47="","",MAX(0,M47-IF(N47="",0,N47)))</f>
        <v/>
      </c>
      <c r="P47" s="15">
        <f>IF(I47="","",IFERROR(I47/365,0))</f>
        <v/>
      </c>
      <c r="Q47" s="16">
        <f>IF(I47="","",IF(I47&gt;=183,"Review for full-year claim",IF(I47&gt;0,"Partial-year claim","Not eligible")))</f>
        <v/>
      </c>
      <c r="R47" s="2" t="n"/>
    </row>
    <row r="48">
      <c r="A48" s="2" t="n"/>
      <c r="B48" s="2" t="n"/>
      <c r="C48" s="2" t="n"/>
      <c r="D48" s="2" t="n"/>
      <c r="E48" s="2" t="n"/>
      <c r="F48" s="3" t="n"/>
      <c r="G48" s="4" t="n"/>
      <c r="H48" s="4" t="n"/>
      <c r="I48" s="5">
        <f>IF(OR(G48="",H48=""),"",MAX(0,MIN(H48,DATE(2026,12,31))-MAX(G48,DATE(2026,1,1))+1))</f>
        <v/>
      </c>
      <c r="J48" s="6">
        <f>IF(F48="","",IFERROR(VLOOKUP(F48,'Setup &amp; Instructions'!$B$14:$C$15,2,FALSE),""))</f>
        <v/>
      </c>
      <c r="K48" s="6">
        <f>IF(OR(I48="",J48=""),"",I48*J48)</f>
        <v/>
      </c>
      <c r="L48" s="7" t="n"/>
      <c r="M48" s="8" t="n"/>
      <c r="N48" s="8" t="n"/>
      <c r="O48" s="9">
        <f>IF(M48="","",MAX(0,M48-IF(N48="",0,N48)))</f>
        <v/>
      </c>
      <c r="P48" s="10">
        <f>IF(I48="","",IFERROR(I48/365,0))</f>
        <v/>
      </c>
      <c r="Q48" s="11">
        <f>IF(I48="","",IF(I48&gt;=183,"Review for full-year claim",IF(I48&gt;0,"Partial-year claim","Not eligible")))</f>
        <v/>
      </c>
      <c r="R48" s="2" t="n"/>
    </row>
    <row r="49">
      <c r="A49" s="2" t="n"/>
      <c r="B49" s="2" t="n"/>
      <c r="C49" s="2" t="n"/>
      <c r="D49" s="2" t="n"/>
      <c r="E49" s="2" t="n"/>
      <c r="F49" s="3" t="n"/>
      <c r="G49" s="4" t="n"/>
      <c r="H49" s="4" t="n"/>
      <c r="I49" s="12">
        <f>IF(OR(G49="",H49=""),"",MAX(0,MIN(H49,DATE(2026,12,31))-MAX(G49,DATE(2026,1,1))+1))</f>
        <v/>
      </c>
      <c r="J49" s="13">
        <f>IF(F49="","",IFERROR(VLOOKUP(F49,'Setup &amp; Instructions'!$B$14:$C$15,2,FALSE),""))</f>
        <v/>
      </c>
      <c r="K49" s="13">
        <f>IF(OR(I49="",J49=""),"",I49*J49)</f>
        <v/>
      </c>
      <c r="L49" s="7" t="n"/>
      <c r="M49" s="8" t="n"/>
      <c r="N49" s="8" t="n"/>
      <c r="O49" s="14">
        <f>IF(M49="","",MAX(0,M49-IF(N49="",0,N49)))</f>
        <v/>
      </c>
      <c r="P49" s="15">
        <f>IF(I49="","",IFERROR(I49/365,0))</f>
        <v/>
      </c>
      <c r="Q49" s="16">
        <f>IF(I49="","",IF(I49&gt;=183,"Review for full-year claim",IF(I49&gt;0,"Partial-year claim","Not eligible")))</f>
        <v/>
      </c>
      <c r="R49" s="2" t="n"/>
    </row>
    <row r="50">
      <c r="A50" s="2" t="n"/>
      <c r="B50" s="2" t="n"/>
      <c r="C50" s="2" t="n"/>
      <c r="D50" s="2" t="n"/>
      <c r="E50" s="2" t="n"/>
      <c r="F50" s="3" t="n"/>
      <c r="G50" s="4" t="n"/>
      <c r="H50" s="4" t="n"/>
      <c r="I50" s="5">
        <f>IF(OR(G50="",H50=""),"",MAX(0,MIN(H50,DATE(2026,12,31))-MAX(G50,DATE(2026,1,1))+1))</f>
        <v/>
      </c>
      <c r="J50" s="6">
        <f>IF(F50="","",IFERROR(VLOOKUP(F50,'Setup &amp; Instructions'!$B$14:$C$15,2,FALSE),""))</f>
        <v/>
      </c>
      <c r="K50" s="6">
        <f>IF(OR(I50="",J50=""),"",I50*J50)</f>
        <v/>
      </c>
      <c r="L50" s="7" t="n"/>
      <c r="M50" s="8" t="n"/>
      <c r="N50" s="8" t="n"/>
      <c r="O50" s="9">
        <f>IF(M50="","",MAX(0,M50-IF(N50="",0,N50)))</f>
        <v/>
      </c>
      <c r="P50" s="10">
        <f>IF(I50="","",IFERROR(I50/365,0))</f>
        <v/>
      </c>
      <c r="Q50" s="11">
        <f>IF(I50="","",IF(I50&gt;=183,"Review for full-year claim",IF(I50&gt;0,"Partial-year claim","Not eligible")))</f>
        <v/>
      </c>
      <c r="R50" s="2" t="n"/>
    </row>
    <row r="51">
      <c r="A51" s="2" t="n"/>
      <c r="B51" s="2" t="n"/>
      <c r="C51" s="2" t="n"/>
      <c r="D51" s="2" t="n"/>
      <c r="E51" s="2" t="n"/>
      <c r="F51" s="3" t="n"/>
      <c r="G51" s="4" t="n"/>
      <c r="H51" s="4" t="n"/>
      <c r="I51" s="12">
        <f>IF(OR(G51="",H51=""),"",MAX(0,MIN(H51,DATE(2026,12,31))-MAX(G51,DATE(2026,1,1))+1))</f>
        <v/>
      </c>
      <c r="J51" s="13">
        <f>IF(F51="","",IFERROR(VLOOKUP(F51,'Setup &amp; Instructions'!$B$14:$C$15,2,FALSE),""))</f>
        <v/>
      </c>
      <c r="K51" s="13">
        <f>IF(OR(I51="",J51=""),"",I51*J51)</f>
        <v/>
      </c>
      <c r="L51" s="7" t="n"/>
      <c r="M51" s="8" t="n"/>
      <c r="N51" s="8" t="n"/>
      <c r="O51" s="14">
        <f>IF(M51="","",MAX(0,M51-IF(N51="",0,N51)))</f>
        <v/>
      </c>
      <c r="P51" s="15">
        <f>IF(I51="","",IFERROR(I51/365,0))</f>
        <v/>
      </c>
      <c r="Q51" s="16">
        <f>IF(I51="","",IF(I51&gt;=183,"Review for full-year claim",IF(I51&gt;0,"Partial-year claim","Not eligible")))</f>
        <v/>
      </c>
      <c r="R51" s="2" t="n"/>
    </row>
    <row r="52">
      <c r="A52" s="2" t="n"/>
      <c r="B52" s="2" t="n"/>
      <c r="C52" s="2" t="n"/>
      <c r="D52" s="2" t="n"/>
      <c r="E52" s="2" t="n"/>
      <c r="F52" s="3" t="n"/>
      <c r="G52" s="4" t="n"/>
      <c r="H52" s="4" t="n"/>
      <c r="I52" s="5">
        <f>IF(OR(G52="",H52=""),"",MAX(0,MIN(H52,DATE(2026,12,31))-MAX(G52,DATE(2026,1,1))+1))</f>
        <v/>
      </c>
      <c r="J52" s="6">
        <f>IF(F52="","",IFERROR(VLOOKUP(F52,'Setup &amp; Instructions'!$B$14:$C$15,2,FALSE),""))</f>
        <v/>
      </c>
      <c r="K52" s="6">
        <f>IF(OR(I52="",J52=""),"",I52*J52)</f>
        <v/>
      </c>
      <c r="L52" s="7" t="n"/>
      <c r="M52" s="8" t="n"/>
      <c r="N52" s="8" t="n"/>
      <c r="O52" s="9">
        <f>IF(M52="","",MAX(0,M52-IF(N52="",0,N52)))</f>
        <v/>
      </c>
      <c r="P52" s="10">
        <f>IF(I52="","",IFERROR(I52/365,0))</f>
        <v/>
      </c>
      <c r="Q52" s="11">
        <f>IF(I52="","",IF(I52&gt;=183,"Review for full-year claim",IF(I52&gt;0,"Partial-year claim","Not eligible")))</f>
        <v/>
      </c>
      <c r="R52" s="2" t="n"/>
    </row>
    <row r="53">
      <c r="A53" s="2" t="n"/>
      <c r="B53" s="2" t="n"/>
      <c r="C53" s="2" t="n"/>
      <c r="D53" s="2" t="n"/>
      <c r="E53" s="2" t="n"/>
      <c r="F53" s="3" t="n"/>
      <c r="G53" s="4" t="n"/>
      <c r="H53" s="4" t="n"/>
      <c r="I53" s="12">
        <f>IF(OR(G53="",H53=""),"",MAX(0,MIN(H53,DATE(2026,12,31))-MAX(G53,DATE(2026,1,1))+1))</f>
        <v/>
      </c>
      <c r="J53" s="13">
        <f>IF(F53="","",IFERROR(VLOOKUP(F53,'Setup &amp; Instructions'!$B$14:$C$15,2,FALSE),""))</f>
        <v/>
      </c>
      <c r="K53" s="13">
        <f>IF(OR(I53="",J53=""),"",I53*J53)</f>
        <v/>
      </c>
      <c r="L53" s="7" t="n"/>
      <c r="M53" s="8" t="n"/>
      <c r="N53" s="8" t="n"/>
      <c r="O53" s="14">
        <f>IF(M53="","",MAX(0,M53-IF(N53="",0,N53)))</f>
        <v/>
      </c>
      <c r="P53" s="15">
        <f>IF(I53="","",IFERROR(I53/365,0))</f>
        <v/>
      </c>
      <c r="Q53" s="16">
        <f>IF(I53="","",IF(I53&gt;=183,"Review for full-year claim",IF(I53&gt;0,"Partial-year claim","Not eligible")))</f>
        <v/>
      </c>
      <c r="R53" s="2" t="n"/>
    </row>
    <row r="54">
      <c r="A54" s="2" t="n"/>
      <c r="B54" s="2" t="n"/>
      <c r="C54" s="2" t="n"/>
      <c r="D54" s="2" t="n"/>
      <c r="E54" s="2" t="n"/>
      <c r="F54" s="3" t="n"/>
      <c r="G54" s="4" t="n"/>
      <c r="H54" s="4" t="n"/>
      <c r="I54" s="5">
        <f>IF(OR(G54="",H54=""),"",MAX(0,MIN(H54,DATE(2026,12,31))-MAX(G54,DATE(2026,1,1))+1))</f>
        <v/>
      </c>
      <c r="J54" s="6">
        <f>IF(F54="","",IFERROR(VLOOKUP(F54,'Setup &amp; Instructions'!$B$14:$C$15,2,FALSE),""))</f>
        <v/>
      </c>
      <c r="K54" s="6">
        <f>IF(OR(I54="",J54=""),"",I54*J54)</f>
        <v/>
      </c>
      <c r="L54" s="7" t="n"/>
      <c r="M54" s="8" t="n"/>
      <c r="N54" s="8" t="n"/>
      <c r="O54" s="9">
        <f>IF(M54="","",MAX(0,M54-IF(N54="",0,N54)))</f>
        <v/>
      </c>
      <c r="P54" s="10">
        <f>IF(I54="","",IFERROR(I54/365,0))</f>
        <v/>
      </c>
      <c r="Q54" s="11">
        <f>IF(I54="","",IF(I54&gt;=183,"Review for full-year claim",IF(I54&gt;0,"Partial-year claim","Not eligible")))</f>
        <v/>
      </c>
      <c r="R54" s="2" t="n"/>
    </row>
    <row r="55">
      <c r="A55" s="2" t="n"/>
      <c r="B55" s="2" t="n"/>
      <c r="C55" s="2" t="n"/>
      <c r="D55" s="2" t="n"/>
      <c r="E55" s="2" t="n"/>
      <c r="F55" s="3" t="n"/>
      <c r="G55" s="4" t="n"/>
      <c r="H55" s="4" t="n"/>
      <c r="I55" s="12">
        <f>IF(OR(G55="",H55=""),"",MAX(0,MIN(H55,DATE(2026,12,31))-MAX(G55,DATE(2026,1,1))+1))</f>
        <v/>
      </c>
      <c r="J55" s="13">
        <f>IF(F55="","",IFERROR(VLOOKUP(F55,'Setup &amp; Instructions'!$B$14:$C$15,2,FALSE),""))</f>
        <v/>
      </c>
      <c r="K55" s="13">
        <f>IF(OR(I55="",J55=""),"",I55*J55)</f>
        <v/>
      </c>
      <c r="L55" s="7" t="n"/>
      <c r="M55" s="8" t="n"/>
      <c r="N55" s="8" t="n"/>
      <c r="O55" s="14">
        <f>IF(M55="","",MAX(0,M55-IF(N55="",0,N55)))</f>
        <v/>
      </c>
      <c r="P55" s="15">
        <f>IF(I55="","",IFERROR(I55/365,0))</f>
        <v/>
      </c>
      <c r="Q55" s="16">
        <f>IF(I55="","",IF(I55&gt;=183,"Review for full-year claim",IF(I55&gt;0,"Partial-year claim","Not eligible")))</f>
        <v/>
      </c>
      <c r="R55" s="2" t="n"/>
    </row>
    <row r="56">
      <c r="A56" s="2" t="n"/>
      <c r="B56" s="2" t="n"/>
      <c r="C56" s="2" t="n"/>
      <c r="D56" s="2" t="n"/>
      <c r="E56" s="2" t="n"/>
      <c r="F56" s="3" t="n"/>
      <c r="G56" s="4" t="n"/>
      <c r="H56" s="4" t="n"/>
      <c r="I56" s="5">
        <f>IF(OR(G56="",H56=""),"",MAX(0,MIN(H56,DATE(2026,12,31))-MAX(G56,DATE(2026,1,1))+1))</f>
        <v/>
      </c>
      <c r="J56" s="6">
        <f>IF(F56="","",IFERROR(VLOOKUP(F56,'Setup &amp; Instructions'!$B$14:$C$15,2,FALSE),""))</f>
        <v/>
      </c>
      <c r="K56" s="6">
        <f>IF(OR(I56="",J56=""),"",I56*J56)</f>
        <v/>
      </c>
      <c r="L56" s="7" t="n"/>
      <c r="M56" s="8" t="n"/>
      <c r="N56" s="8" t="n"/>
      <c r="O56" s="9">
        <f>IF(M56="","",MAX(0,M56-IF(N56="",0,N56)))</f>
        <v/>
      </c>
      <c r="P56" s="10">
        <f>IF(I56="","",IFERROR(I56/365,0))</f>
        <v/>
      </c>
      <c r="Q56" s="11">
        <f>IF(I56="","",IF(I56&gt;=183,"Review for full-year claim",IF(I56&gt;0,"Partial-year claim","Not eligible")))</f>
        <v/>
      </c>
      <c r="R56" s="2" t="n"/>
    </row>
    <row r="57">
      <c r="A57" s="2" t="n"/>
      <c r="B57" s="2" t="n"/>
      <c r="C57" s="2" t="n"/>
      <c r="D57" s="2" t="n"/>
      <c r="E57" s="2" t="n"/>
      <c r="F57" s="3" t="n"/>
      <c r="G57" s="4" t="n"/>
      <c r="H57" s="4" t="n"/>
      <c r="I57" s="12">
        <f>IF(OR(G57="",H57=""),"",MAX(0,MIN(H57,DATE(2026,12,31))-MAX(G57,DATE(2026,1,1))+1))</f>
        <v/>
      </c>
      <c r="J57" s="13">
        <f>IF(F57="","",IFERROR(VLOOKUP(F57,'Setup &amp; Instructions'!$B$14:$C$15,2,FALSE),""))</f>
        <v/>
      </c>
      <c r="K57" s="13">
        <f>IF(OR(I57="",J57=""),"",I57*J57)</f>
        <v/>
      </c>
      <c r="L57" s="7" t="n"/>
      <c r="M57" s="8" t="n"/>
      <c r="N57" s="8" t="n"/>
      <c r="O57" s="14">
        <f>IF(M57="","",MAX(0,M57-IF(N57="",0,N57)))</f>
        <v/>
      </c>
      <c r="P57" s="15">
        <f>IF(I57="","",IFERROR(I57/365,0))</f>
        <v/>
      </c>
      <c r="Q57" s="16">
        <f>IF(I57="","",IF(I57&gt;=183,"Review for full-year claim",IF(I57&gt;0,"Partial-year claim","Not eligible")))</f>
        <v/>
      </c>
      <c r="R57" s="2" t="n"/>
    </row>
    <row r="58">
      <c r="A58" s="2" t="n"/>
      <c r="B58" s="2" t="n"/>
      <c r="C58" s="2" t="n"/>
      <c r="D58" s="2" t="n"/>
      <c r="E58" s="2" t="n"/>
      <c r="F58" s="3" t="n"/>
      <c r="G58" s="4" t="n"/>
      <c r="H58" s="4" t="n"/>
      <c r="I58" s="5">
        <f>IF(OR(G58="",H58=""),"",MAX(0,MIN(H58,DATE(2026,12,31))-MAX(G58,DATE(2026,1,1))+1))</f>
        <v/>
      </c>
      <c r="J58" s="6">
        <f>IF(F58="","",IFERROR(VLOOKUP(F58,'Setup &amp; Instructions'!$B$14:$C$15,2,FALSE),""))</f>
        <v/>
      </c>
      <c r="K58" s="6">
        <f>IF(OR(I58="",J58=""),"",I58*J58)</f>
        <v/>
      </c>
      <c r="L58" s="7" t="n"/>
      <c r="M58" s="8" t="n"/>
      <c r="N58" s="8" t="n"/>
      <c r="O58" s="9">
        <f>IF(M58="","",MAX(0,M58-IF(N58="",0,N58)))</f>
        <v/>
      </c>
      <c r="P58" s="10">
        <f>IF(I58="","",IFERROR(I58/365,0))</f>
        <v/>
      </c>
      <c r="Q58" s="11">
        <f>IF(I58="","",IF(I58&gt;=183,"Review for full-year claim",IF(I58&gt;0,"Partial-year claim","Not eligible")))</f>
        <v/>
      </c>
      <c r="R58" s="2" t="n"/>
    </row>
    <row r="59">
      <c r="A59" s="2" t="n"/>
      <c r="B59" s="2" t="n"/>
      <c r="C59" s="2" t="n"/>
      <c r="D59" s="2" t="n"/>
      <c r="E59" s="2" t="n"/>
      <c r="F59" s="3" t="n"/>
      <c r="G59" s="4" t="n"/>
      <c r="H59" s="4" t="n"/>
      <c r="I59" s="12">
        <f>IF(OR(G59="",H59=""),"",MAX(0,MIN(H59,DATE(2026,12,31))-MAX(G59,DATE(2026,1,1))+1))</f>
        <v/>
      </c>
      <c r="J59" s="13">
        <f>IF(F59="","",IFERROR(VLOOKUP(F59,'Setup &amp; Instructions'!$B$14:$C$15,2,FALSE),""))</f>
        <v/>
      </c>
      <c r="K59" s="13">
        <f>IF(OR(I59="",J59=""),"",I59*J59)</f>
        <v/>
      </c>
      <c r="L59" s="7" t="n"/>
      <c r="M59" s="8" t="n"/>
      <c r="N59" s="8" t="n"/>
      <c r="O59" s="14">
        <f>IF(M59="","",MAX(0,M59-IF(N59="",0,N59)))</f>
        <v/>
      </c>
      <c r="P59" s="15">
        <f>IF(I59="","",IFERROR(I59/365,0))</f>
        <v/>
      </c>
      <c r="Q59" s="16">
        <f>IF(I59="","",IF(I59&gt;=183,"Review for full-year claim",IF(I59&gt;0,"Partial-year claim","Not eligible")))</f>
        <v/>
      </c>
      <c r="R59" s="2" t="n"/>
    </row>
    <row r="60">
      <c r="A60" s="2" t="n"/>
      <c r="B60" s="2" t="n"/>
      <c r="C60" s="2" t="n"/>
      <c r="D60" s="2" t="n"/>
      <c r="E60" s="2" t="n"/>
      <c r="F60" s="3" t="n"/>
      <c r="G60" s="4" t="n"/>
      <c r="H60" s="4" t="n"/>
      <c r="I60" s="5">
        <f>IF(OR(G60="",H60=""),"",MAX(0,MIN(H60,DATE(2026,12,31))-MAX(G60,DATE(2026,1,1))+1))</f>
        <v/>
      </c>
      <c r="J60" s="6">
        <f>IF(F60="","",IFERROR(VLOOKUP(F60,'Setup &amp; Instructions'!$B$14:$C$15,2,FALSE),""))</f>
        <v/>
      </c>
      <c r="K60" s="6">
        <f>IF(OR(I60="",J60=""),"",I60*J60)</f>
        <v/>
      </c>
      <c r="L60" s="7" t="n"/>
      <c r="M60" s="8" t="n"/>
      <c r="N60" s="8" t="n"/>
      <c r="O60" s="9">
        <f>IF(M60="","",MAX(0,M60-IF(N60="",0,N60)))</f>
        <v/>
      </c>
      <c r="P60" s="10">
        <f>IF(I60="","",IFERROR(I60/365,0))</f>
        <v/>
      </c>
      <c r="Q60" s="11">
        <f>IF(I60="","",IF(I60&gt;=183,"Review for full-year claim",IF(I60&gt;0,"Partial-year claim","Not eligible")))</f>
        <v/>
      </c>
      <c r="R60" s="2" t="n"/>
    </row>
    <row r="61">
      <c r="A61" s="2" t="n"/>
      <c r="B61" s="2" t="n"/>
      <c r="C61" s="2" t="n"/>
      <c r="D61" s="2" t="n"/>
      <c r="E61" s="2" t="n"/>
      <c r="F61" s="3" t="n"/>
      <c r="G61" s="4" t="n"/>
      <c r="H61" s="4" t="n"/>
      <c r="I61" s="12">
        <f>IF(OR(G61="",H61=""),"",MAX(0,MIN(H61,DATE(2026,12,31))-MAX(G61,DATE(2026,1,1))+1))</f>
        <v/>
      </c>
      <c r="J61" s="13">
        <f>IF(F61="","",IFERROR(VLOOKUP(F61,'Setup &amp; Instructions'!$B$14:$C$15,2,FALSE),""))</f>
        <v/>
      </c>
      <c r="K61" s="13">
        <f>IF(OR(I61="",J61=""),"",I61*J61)</f>
        <v/>
      </c>
      <c r="L61" s="7" t="n"/>
      <c r="M61" s="8" t="n"/>
      <c r="N61" s="8" t="n"/>
      <c r="O61" s="14">
        <f>IF(M61="","",MAX(0,M61-IF(N61="",0,N61)))</f>
        <v/>
      </c>
      <c r="P61" s="15">
        <f>IF(I61="","",IFERROR(I61/365,0))</f>
        <v/>
      </c>
      <c r="Q61" s="16">
        <f>IF(I61="","",IF(I61&gt;=183,"Review for full-year claim",IF(I61&gt;0,"Partial-year claim","Not eligible")))</f>
        <v/>
      </c>
      <c r="R61" s="2" t="n"/>
    </row>
    <row r="62">
      <c r="A62" s="2" t="n"/>
      <c r="B62" s="2" t="n"/>
      <c r="C62" s="2" t="n"/>
      <c r="D62" s="2" t="n"/>
      <c r="E62" s="2" t="n"/>
      <c r="F62" s="3" t="n"/>
      <c r="G62" s="4" t="n"/>
      <c r="H62" s="4" t="n"/>
      <c r="I62" s="5">
        <f>IF(OR(G62="",H62=""),"",MAX(0,MIN(H62,DATE(2026,12,31))-MAX(G62,DATE(2026,1,1))+1))</f>
        <v/>
      </c>
      <c r="J62" s="6">
        <f>IF(F62="","",IFERROR(VLOOKUP(F62,'Setup &amp; Instructions'!$B$14:$C$15,2,FALSE),""))</f>
        <v/>
      </c>
      <c r="K62" s="6">
        <f>IF(OR(I62="",J62=""),"",I62*J62)</f>
        <v/>
      </c>
      <c r="L62" s="7" t="n"/>
      <c r="M62" s="8" t="n"/>
      <c r="N62" s="8" t="n"/>
      <c r="O62" s="9">
        <f>IF(M62="","",MAX(0,M62-IF(N62="",0,N62)))</f>
        <v/>
      </c>
      <c r="P62" s="10">
        <f>IF(I62="","",IFERROR(I62/365,0))</f>
        <v/>
      </c>
      <c r="Q62" s="11">
        <f>IF(I62="","",IF(I62&gt;=183,"Review for full-year claim",IF(I62&gt;0,"Partial-year claim","Not eligible")))</f>
        <v/>
      </c>
      <c r="R62" s="2" t="n"/>
    </row>
    <row r="63">
      <c r="A63" s="2" t="n"/>
      <c r="B63" s="2" t="n"/>
      <c r="C63" s="2" t="n"/>
      <c r="D63" s="2" t="n"/>
      <c r="E63" s="2" t="n"/>
      <c r="F63" s="3" t="n"/>
      <c r="G63" s="4" t="n"/>
      <c r="H63" s="4" t="n"/>
      <c r="I63" s="12">
        <f>IF(OR(G63="",H63=""),"",MAX(0,MIN(H63,DATE(2026,12,31))-MAX(G63,DATE(2026,1,1))+1))</f>
        <v/>
      </c>
      <c r="J63" s="13">
        <f>IF(F63="","",IFERROR(VLOOKUP(F63,'Setup &amp; Instructions'!$B$14:$C$15,2,FALSE),""))</f>
        <v/>
      </c>
      <c r="K63" s="13">
        <f>IF(OR(I63="",J63=""),"",I63*J63)</f>
        <v/>
      </c>
      <c r="L63" s="7" t="n"/>
      <c r="M63" s="8" t="n"/>
      <c r="N63" s="8" t="n"/>
      <c r="O63" s="14">
        <f>IF(M63="","",MAX(0,M63-IF(N63="",0,N63)))</f>
        <v/>
      </c>
      <c r="P63" s="15">
        <f>IF(I63="","",IFERROR(I63/365,0))</f>
        <v/>
      </c>
      <c r="Q63" s="16">
        <f>IF(I63="","",IF(I63&gt;=183,"Review for full-year claim",IF(I63&gt;0,"Partial-year claim","Not eligible")))</f>
        <v/>
      </c>
      <c r="R63" s="2" t="n"/>
    </row>
    <row r="64">
      <c r="A64" s="2" t="n"/>
      <c r="B64" s="2" t="n"/>
      <c r="C64" s="2" t="n"/>
      <c r="D64" s="2" t="n"/>
      <c r="E64" s="2" t="n"/>
      <c r="F64" s="3" t="n"/>
      <c r="G64" s="4" t="n"/>
      <c r="H64" s="4" t="n"/>
      <c r="I64" s="5">
        <f>IF(OR(G64="",H64=""),"",MAX(0,MIN(H64,DATE(2026,12,31))-MAX(G64,DATE(2026,1,1))+1))</f>
        <v/>
      </c>
      <c r="J64" s="6">
        <f>IF(F64="","",IFERROR(VLOOKUP(F64,'Setup &amp; Instructions'!$B$14:$C$15,2,FALSE),""))</f>
        <v/>
      </c>
      <c r="K64" s="6">
        <f>IF(OR(I64="",J64=""),"",I64*J64)</f>
        <v/>
      </c>
      <c r="L64" s="7" t="n"/>
      <c r="M64" s="8" t="n"/>
      <c r="N64" s="8" t="n"/>
      <c r="O64" s="9">
        <f>IF(M64="","",MAX(0,M64-IF(N64="",0,N64)))</f>
        <v/>
      </c>
      <c r="P64" s="10">
        <f>IF(I64="","",IFERROR(I64/365,0))</f>
        <v/>
      </c>
      <c r="Q64" s="11">
        <f>IF(I64="","",IF(I64&gt;=183,"Review for full-year claim",IF(I64&gt;0,"Partial-year claim","Not eligible")))</f>
        <v/>
      </c>
      <c r="R64" s="2" t="n"/>
    </row>
    <row r="65">
      <c r="A65" s="2" t="n"/>
      <c r="B65" s="2" t="n"/>
      <c r="C65" s="2" t="n"/>
      <c r="D65" s="2" t="n"/>
      <c r="E65" s="2" t="n"/>
      <c r="F65" s="3" t="n"/>
      <c r="G65" s="4" t="n"/>
      <c r="H65" s="4" t="n"/>
      <c r="I65" s="12">
        <f>IF(OR(G65="",H65=""),"",MAX(0,MIN(H65,DATE(2026,12,31))-MAX(G65,DATE(2026,1,1))+1))</f>
        <v/>
      </c>
      <c r="J65" s="13">
        <f>IF(F65="","",IFERROR(VLOOKUP(F65,'Setup &amp; Instructions'!$B$14:$C$15,2,FALSE),""))</f>
        <v/>
      </c>
      <c r="K65" s="13">
        <f>IF(OR(I65="",J65=""),"",I65*J65)</f>
        <v/>
      </c>
      <c r="L65" s="7" t="n"/>
      <c r="M65" s="8" t="n"/>
      <c r="N65" s="8" t="n"/>
      <c r="O65" s="14">
        <f>IF(M65="","",MAX(0,M65-IF(N65="",0,N65)))</f>
        <v/>
      </c>
      <c r="P65" s="15">
        <f>IF(I65="","",IFERROR(I65/365,0))</f>
        <v/>
      </c>
      <c r="Q65" s="16">
        <f>IF(I65="","",IF(I65&gt;=183,"Review for full-year claim",IF(I65&gt;0,"Partial-year claim","Not eligible")))</f>
        <v/>
      </c>
      <c r="R65" s="2" t="n"/>
    </row>
    <row r="66">
      <c r="A66" s="2" t="n"/>
      <c r="B66" s="2" t="n"/>
      <c r="C66" s="2" t="n"/>
      <c r="D66" s="2" t="n"/>
      <c r="E66" s="2" t="n"/>
      <c r="F66" s="3" t="n"/>
      <c r="G66" s="4" t="n"/>
      <c r="H66" s="4" t="n"/>
      <c r="I66" s="5">
        <f>IF(OR(G66="",H66=""),"",MAX(0,MIN(H66,DATE(2026,12,31))-MAX(G66,DATE(2026,1,1))+1))</f>
        <v/>
      </c>
      <c r="J66" s="6">
        <f>IF(F66="","",IFERROR(VLOOKUP(F66,'Setup &amp; Instructions'!$B$14:$C$15,2,FALSE),""))</f>
        <v/>
      </c>
      <c r="K66" s="6">
        <f>IF(OR(I66="",J66=""),"",I66*J66)</f>
        <v/>
      </c>
      <c r="L66" s="7" t="n"/>
      <c r="M66" s="8" t="n"/>
      <c r="N66" s="8" t="n"/>
      <c r="O66" s="9">
        <f>IF(M66="","",MAX(0,M66-IF(N66="",0,N66)))</f>
        <v/>
      </c>
      <c r="P66" s="10">
        <f>IF(I66="","",IFERROR(I66/365,0))</f>
        <v/>
      </c>
      <c r="Q66" s="11">
        <f>IF(I66="","",IF(I66&gt;=183,"Review for full-year claim",IF(I66&gt;0,"Partial-year claim","Not eligible")))</f>
        <v/>
      </c>
      <c r="R66" s="2" t="n"/>
    </row>
    <row r="67">
      <c r="A67" s="2" t="n"/>
      <c r="B67" s="2" t="n"/>
      <c r="C67" s="2" t="n"/>
      <c r="D67" s="2" t="n"/>
      <c r="E67" s="2" t="n"/>
      <c r="F67" s="3" t="n"/>
      <c r="G67" s="4" t="n"/>
      <c r="H67" s="4" t="n"/>
      <c r="I67" s="12">
        <f>IF(OR(G67="",H67=""),"",MAX(0,MIN(H67,DATE(2026,12,31))-MAX(G67,DATE(2026,1,1))+1))</f>
        <v/>
      </c>
      <c r="J67" s="13">
        <f>IF(F67="","",IFERROR(VLOOKUP(F67,'Setup &amp; Instructions'!$B$14:$C$15,2,FALSE),""))</f>
        <v/>
      </c>
      <c r="K67" s="13">
        <f>IF(OR(I67="",J67=""),"",I67*J67)</f>
        <v/>
      </c>
      <c r="L67" s="7" t="n"/>
      <c r="M67" s="8" t="n"/>
      <c r="N67" s="8" t="n"/>
      <c r="O67" s="14">
        <f>IF(M67="","",MAX(0,M67-IF(N67="",0,N67)))</f>
        <v/>
      </c>
      <c r="P67" s="15">
        <f>IF(I67="","",IFERROR(I67/365,0))</f>
        <v/>
      </c>
      <c r="Q67" s="16">
        <f>IF(I67="","",IF(I67&gt;=183,"Review for full-year claim",IF(I67&gt;0,"Partial-year claim","Not eligible")))</f>
        <v/>
      </c>
      <c r="R67" s="2" t="n"/>
    </row>
    <row r="68">
      <c r="A68" s="2" t="n"/>
      <c r="B68" s="2" t="n"/>
      <c r="C68" s="2" t="n"/>
      <c r="D68" s="2" t="n"/>
      <c r="E68" s="2" t="n"/>
      <c r="F68" s="3" t="n"/>
      <c r="G68" s="4" t="n"/>
      <c r="H68" s="4" t="n"/>
      <c r="I68" s="5">
        <f>IF(OR(G68="",H68=""),"",MAX(0,MIN(H68,DATE(2026,12,31))-MAX(G68,DATE(2026,1,1))+1))</f>
        <v/>
      </c>
      <c r="J68" s="6">
        <f>IF(F68="","",IFERROR(VLOOKUP(F68,'Setup &amp; Instructions'!$B$14:$C$15,2,FALSE),""))</f>
        <v/>
      </c>
      <c r="K68" s="6">
        <f>IF(OR(I68="",J68=""),"",I68*J68)</f>
        <v/>
      </c>
      <c r="L68" s="7" t="n"/>
      <c r="M68" s="8" t="n"/>
      <c r="N68" s="8" t="n"/>
      <c r="O68" s="9">
        <f>IF(M68="","",MAX(0,M68-IF(N68="",0,N68)))</f>
        <v/>
      </c>
      <c r="P68" s="10">
        <f>IF(I68="","",IFERROR(I68/365,0))</f>
        <v/>
      </c>
      <c r="Q68" s="11">
        <f>IF(I68="","",IF(I68&gt;=183,"Review for full-year claim",IF(I68&gt;0,"Partial-year claim","Not eligible")))</f>
        <v/>
      </c>
      <c r="R68" s="2" t="n"/>
    </row>
    <row r="69">
      <c r="A69" s="2" t="n"/>
      <c r="B69" s="2" t="n"/>
      <c r="C69" s="2" t="n"/>
      <c r="D69" s="2" t="n"/>
      <c r="E69" s="2" t="n"/>
      <c r="F69" s="3" t="n"/>
      <c r="G69" s="4" t="n"/>
      <c r="H69" s="4" t="n"/>
      <c r="I69" s="12">
        <f>IF(OR(G69="",H69=""),"",MAX(0,MIN(H69,DATE(2026,12,31))-MAX(G69,DATE(2026,1,1))+1))</f>
        <v/>
      </c>
      <c r="J69" s="13">
        <f>IF(F69="","",IFERROR(VLOOKUP(F69,'Setup &amp; Instructions'!$B$14:$C$15,2,FALSE),""))</f>
        <v/>
      </c>
      <c r="K69" s="13">
        <f>IF(OR(I69="",J69=""),"",I69*J69)</f>
        <v/>
      </c>
      <c r="L69" s="7" t="n"/>
      <c r="M69" s="8" t="n"/>
      <c r="N69" s="8" t="n"/>
      <c r="O69" s="14">
        <f>IF(M69="","",MAX(0,M69-IF(N69="",0,N69)))</f>
        <v/>
      </c>
      <c r="P69" s="15">
        <f>IF(I69="","",IFERROR(I69/365,0))</f>
        <v/>
      </c>
      <c r="Q69" s="16">
        <f>IF(I69="","",IF(I69&gt;=183,"Review for full-year claim",IF(I69&gt;0,"Partial-year claim","Not eligible")))</f>
        <v/>
      </c>
      <c r="R69" s="2" t="n"/>
    </row>
    <row r="70">
      <c r="A70" s="2" t="n"/>
      <c r="B70" s="2" t="n"/>
      <c r="C70" s="2" t="n"/>
      <c r="D70" s="2" t="n"/>
      <c r="E70" s="2" t="n"/>
      <c r="F70" s="3" t="n"/>
      <c r="G70" s="4" t="n"/>
      <c r="H70" s="4" t="n"/>
      <c r="I70" s="5">
        <f>IF(OR(G70="",H70=""),"",MAX(0,MIN(H70,DATE(2026,12,31))-MAX(G70,DATE(2026,1,1))+1))</f>
        <v/>
      </c>
      <c r="J70" s="6">
        <f>IF(F70="","",IFERROR(VLOOKUP(F70,'Setup &amp; Instructions'!$B$14:$C$15,2,FALSE),""))</f>
        <v/>
      </c>
      <c r="K70" s="6">
        <f>IF(OR(I70="",J70=""),"",I70*J70)</f>
        <v/>
      </c>
      <c r="L70" s="7" t="n"/>
      <c r="M70" s="8" t="n"/>
      <c r="N70" s="8" t="n"/>
      <c r="O70" s="9">
        <f>IF(M70="","",MAX(0,M70-IF(N70="",0,N70)))</f>
        <v/>
      </c>
      <c r="P70" s="10">
        <f>IF(I70="","",IFERROR(I70/365,0))</f>
        <v/>
      </c>
      <c r="Q70" s="11">
        <f>IF(I70="","",IF(I70&gt;=183,"Review for full-year claim",IF(I70&gt;0,"Partial-year claim","Not eligible")))</f>
        <v/>
      </c>
      <c r="R70" s="2" t="n"/>
    </row>
    <row r="71">
      <c r="A71" s="2" t="n"/>
      <c r="B71" s="2" t="n"/>
      <c r="C71" s="2" t="n"/>
      <c r="D71" s="2" t="n"/>
      <c r="E71" s="2" t="n"/>
      <c r="F71" s="3" t="n"/>
      <c r="G71" s="4" t="n"/>
      <c r="H71" s="4" t="n"/>
      <c r="I71" s="12">
        <f>IF(OR(G71="",H71=""),"",MAX(0,MIN(H71,DATE(2026,12,31))-MAX(G71,DATE(2026,1,1))+1))</f>
        <v/>
      </c>
      <c r="J71" s="13">
        <f>IF(F71="","",IFERROR(VLOOKUP(F71,'Setup &amp; Instructions'!$B$14:$C$15,2,FALSE),""))</f>
        <v/>
      </c>
      <c r="K71" s="13">
        <f>IF(OR(I71="",J71=""),"",I71*J71)</f>
        <v/>
      </c>
      <c r="L71" s="7" t="n"/>
      <c r="M71" s="8" t="n"/>
      <c r="N71" s="8" t="n"/>
      <c r="O71" s="14">
        <f>IF(M71="","",MAX(0,M71-IF(N71="",0,N71)))</f>
        <v/>
      </c>
      <c r="P71" s="15">
        <f>IF(I71="","",IFERROR(I71/365,0))</f>
        <v/>
      </c>
      <c r="Q71" s="16">
        <f>IF(I71="","",IF(I71&gt;=183,"Review for full-year claim",IF(I71&gt;0,"Partial-year claim","Not eligible")))</f>
        <v/>
      </c>
      <c r="R71" s="2" t="n"/>
    </row>
    <row r="72">
      <c r="A72" s="2" t="n"/>
      <c r="B72" s="2" t="n"/>
      <c r="C72" s="2" t="n"/>
      <c r="D72" s="2" t="n"/>
      <c r="E72" s="2" t="n"/>
      <c r="F72" s="3" t="n"/>
      <c r="G72" s="4" t="n"/>
      <c r="H72" s="4" t="n"/>
      <c r="I72" s="5">
        <f>IF(OR(G72="",H72=""),"",MAX(0,MIN(H72,DATE(2026,12,31))-MAX(G72,DATE(2026,1,1))+1))</f>
        <v/>
      </c>
      <c r="J72" s="6">
        <f>IF(F72="","",IFERROR(VLOOKUP(F72,'Setup &amp; Instructions'!$B$14:$C$15,2,FALSE),""))</f>
        <v/>
      </c>
      <c r="K72" s="6">
        <f>IF(OR(I72="",J72=""),"",I72*J72)</f>
        <v/>
      </c>
      <c r="L72" s="7" t="n"/>
      <c r="M72" s="8" t="n"/>
      <c r="N72" s="8" t="n"/>
      <c r="O72" s="9">
        <f>IF(M72="","",MAX(0,M72-IF(N72="",0,N72)))</f>
        <v/>
      </c>
      <c r="P72" s="10">
        <f>IF(I72="","",IFERROR(I72/365,0))</f>
        <v/>
      </c>
      <c r="Q72" s="11">
        <f>IF(I72="","",IF(I72&gt;=183,"Review for full-year claim",IF(I72&gt;0,"Partial-year claim","Not eligible")))</f>
        <v/>
      </c>
      <c r="R72" s="2" t="n"/>
    </row>
    <row r="73">
      <c r="A73" s="2" t="n"/>
      <c r="B73" s="2" t="n"/>
      <c r="C73" s="2" t="n"/>
      <c r="D73" s="2" t="n"/>
      <c r="E73" s="2" t="n"/>
      <c r="F73" s="3" t="n"/>
      <c r="G73" s="4" t="n"/>
      <c r="H73" s="4" t="n"/>
      <c r="I73" s="12">
        <f>IF(OR(G73="",H73=""),"",MAX(0,MIN(H73,DATE(2026,12,31))-MAX(G73,DATE(2026,1,1))+1))</f>
        <v/>
      </c>
      <c r="J73" s="13">
        <f>IF(F73="","",IFERROR(VLOOKUP(F73,'Setup &amp; Instructions'!$B$14:$C$15,2,FALSE),""))</f>
        <v/>
      </c>
      <c r="K73" s="13">
        <f>IF(OR(I73="",J73=""),"",I73*J73)</f>
        <v/>
      </c>
      <c r="L73" s="7" t="n"/>
      <c r="M73" s="8" t="n"/>
      <c r="N73" s="8" t="n"/>
      <c r="O73" s="14">
        <f>IF(M73="","",MAX(0,M73-IF(N73="",0,N73)))</f>
        <v/>
      </c>
      <c r="P73" s="15">
        <f>IF(I73="","",IFERROR(I73/365,0))</f>
        <v/>
      </c>
      <c r="Q73" s="16">
        <f>IF(I73="","",IF(I73&gt;=183,"Review for full-year claim",IF(I73&gt;0,"Partial-year claim","Not eligible")))</f>
        <v/>
      </c>
      <c r="R73" s="2" t="n"/>
    </row>
    <row r="74">
      <c r="A74" s="2" t="n"/>
      <c r="B74" s="2" t="n"/>
      <c r="C74" s="2" t="n"/>
      <c r="D74" s="2" t="n"/>
      <c r="E74" s="2" t="n"/>
      <c r="F74" s="3" t="n"/>
      <c r="G74" s="4" t="n"/>
      <c r="H74" s="4" t="n"/>
      <c r="I74" s="5">
        <f>IF(OR(G74="",H74=""),"",MAX(0,MIN(H74,DATE(2026,12,31))-MAX(G74,DATE(2026,1,1))+1))</f>
        <v/>
      </c>
      <c r="J74" s="6">
        <f>IF(F74="","",IFERROR(VLOOKUP(F74,'Setup &amp; Instructions'!$B$14:$C$15,2,FALSE),""))</f>
        <v/>
      </c>
      <c r="K74" s="6">
        <f>IF(OR(I74="",J74=""),"",I74*J74)</f>
        <v/>
      </c>
      <c r="L74" s="7" t="n"/>
      <c r="M74" s="8" t="n"/>
      <c r="N74" s="8" t="n"/>
      <c r="O74" s="9">
        <f>IF(M74="","",MAX(0,M74-IF(N74="",0,N74)))</f>
        <v/>
      </c>
      <c r="P74" s="10">
        <f>IF(I74="","",IFERROR(I74/365,0))</f>
        <v/>
      </c>
      <c r="Q74" s="11">
        <f>IF(I74="","",IF(I74&gt;=183,"Review for full-year claim",IF(I74&gt;0,"Partial-year claim","Not eligible")))</f>
        <v/>
      </c>
      <c r="R74" s="2" t="n"/>
    </row>
    <row r="75">
      <c r="A75" s="2" t="n"/>
      <c r="B75" s="2" t="n"/>
      <c r="C75" s="2" t="n"/>
      <c r="D75" s="2" t="n"/>
      <c r="E75" s="2" t="n"/>
      <c r="F75" s="3" t="n"/>
      <c r="G75" s="4" t="n"/>
      <c r="H75" s="4" t="n"/>
      <c r="I75" s="12">
        <f>IF(OR(G75="",H75=""),"",MAX(0,MIN(H75,DATE(2026,12,31))-MAX(G75,DATE(2026,1,1))+1))</f>
        <v/>
      </c>
      <c r="J75" s="13">
        <f>IF(F75="","",IFERROR(VLOOKUP(F75,'Setup &amp; Instructions'!$B$14:$C$15,2,FALSE),""))</f>
        <v/>
      </c>
      <c r="K75" s="13">
        <f>IF(OR(I75="",J75=""),"",I75*J75)</f>
        <v/>
      </c>
      <c r="L75" s="7" t="n"/>
      <c r="M75" s="8" t="n"/>
      <c r="N75" s="8" t="n"/>
      <c r="O75" s="14">
        <f>IF(M75="","",MAX(0,M75-IF(N75="",0,N75)))</f>
        <v/>
      </c>
      <c r="P75" s="15">
        <f>IF(I75="","",IFERROR(I75/365,0))</f>
        <v/>
      </c>
      <c r="Q75" s="16">
        <f>IF(I75="","",IF(I75&gt;=183,"Review for full-year claim",IF(I75&gt;0,"Partial-year claim","Not eligible")))</f>
        <v/>
      </c>
      <c r="R75" s="2" t="n"/>
    </row>
    <row r="76">
      <c r="A76" s="2" t="n"/>
      <c r="B76" s="2" t="n"/>
      <c r="C76" s="2" t="n"/>
      <c r="D76" s="2" t="n"/>
      <c r="E76" s="2" t="n"/>
      <c r="F76" s="3" t="n"/>
      <c r="G76" s="4" t="n"/>
      <c r="H76" s="4" t="n"/>
      <c r="I76" s="5">
        <f>IF(OR(G76="",H76=""),"",MAX(0,MIN(H76,DATE(2026,12,31))-MAX(G76,DATE(2026,1,1))+1))</f>
        <v/>
      </c>
      <c r="J76" s="6">
        <f>IF(F76="","",IFERROR(VLOOKUP(F76,'Setup &amp; Instructions'!$B$14:$C$15,2,FALSE),""))</f>
        <v/>
      </c>
      <c r="K76" s="6">
        <f>IF(OR(I76="",J76=""),"",I76*J76)</f>
        <v/>
      </c>
      <c r="L76" s="7" t="n"/>
      <c r="M76" s="8" t="n"/>
      <c r="N76" s="8" t="n"/>
      <c r="O76" s="9">
        <f>IF(M76="","",MAX(0,M76-IF(N76="",0,N76)))</f>
        <v/>
      </c>
      <c r="P76" s="10">
        <f>IF(I76="","",IFERROR(I76/365,0))</f>
        <v/>
      </c>
      <c r="Q76" s="11">
        <f>IF(I76="","",IF(I76&gt;=183,"Review for full-year claim",IF(I76&gt;0,"Partial-year claim","Not eligible")))</f>
        <v/>
      </c>
      <c r="R76" s="2" t="n"/>
    </row>
    <row r="77">
      <c r="A77" s="2" t="n"/>
      <c r="B77" s="2" t="n"/>
      <c r="C77" s="2" t="n"/>
      <c r="D77" s="2" t="n"/>
      <c r="E77" s="2" t="n"/>
      <c r="F77" s="3" t="n"/>
      <c r="G77" s="4" t="n"/>
      <c r="H77" s="4" t="n"/>
      <c r="I77" s="12">
        <f>IF(OR(G77="",H77=""),"",MAX(0,MIN(H77,DATE(2026,12,31))-MAX(G77,DATE(2026,1,1))+1))</f>
        <v/>
      </c>
      <c r="J77" s="13">
        <f>IF(F77="","",IFERROR(VLOOKUP(F77,'Setup &amp; Instructions'!$B$14:$C$15,2,FALSE),""))</f>
        <v/>
      </c>
      <c r="K77" s="13">
        <f>IF(OR(I77="",J77=""),"",I77*J77)</f>
        <v/>
      </c>
      <c r="L77" s="7" t="n"/>
      <c r="M77" s="8" t="n"/>
      <c r="N77" s="8" t="n"/>
      <c r="O77" s="14">
        <f>IF(M77="","",MAX(0,M77-IF(N77="",0,N77)))</f>
        <v/>
      </c>
      <c r="P77" s="15">
        <f>IF(I77="","",IFERROR(I77/365,0))</f>
        <v/>
      </c>
      <c r="Q77" s="16">
        <f>IF(I77="","",IF(I77&gt;=183,"Review for full-year claim",IF(I77&gt;0,"Partial-year claim","Not eligible")))</f>
        <v/>
      </c>
      <c r="R77" s="2" t="n"/>
    </row>
    <row r="78">
      <c r="A78" s="2" t="n"/>
      <c r="B78" s="2" t="n"/>
      <c r="C78" s="2" t="n"/>
      <c r="D78" s="2" t="n"/>
      <c r="E78" s="2" t="n"/>
      <c r="F78" s="3" t="n"/>
      <c r="G78" s="4" t="n"/>
      <c r="H78" s="4" t="n"/>
      <c r="I78" s="5">
        <f>IF(OR(G78="",H78=""),"",MAX(0,MIN(H78,DATE(2026,12,31))-MAX(G78,DATE(2026,1,1))+1))</f>
        <v/>
      </c>
      <c r="J78" s="6">
        <f>IF(F78="","",IFERROR(VLOOKUP(F78,'Setup &amp; Instructions'!$B$14:$C$15,2,FALSE),""))</f>
        <v/>
      </c>
      <c r="K78" s="6">
        <f>IF(OR(I78="",J78=""),"",I78*J78)</f>
        <v/>
      </c>
      <c r="L78" s="7" t="n"/>
      <c r="M78" s="8" t="n"/>
      <c r="N78" s="8" t="n"/>
      <c r="O78" s="9">
        <f>IF(M78="","",MAX(0,M78-IF(N78="",0,N78)))</f>
        <v/>
      </c>
      <c r="P78" s="10">
        <f>IF(I78="","",IFERROR(I78/365,0))</f>
        <v/>
      </c>
      <c r="Q78" s="11">
        <f>IF(I78="","",IF(I78&gt;=183,"Review for full-year claim",IF(I78&gt;0,"Partial-year claim","Not eligible")))</f>
        <v/>
      </c>
      <c r="R78" s="2" t="n"/>
    </row>
    <row r="79">
      <c r="A79" s="2" t="n"/>
      <c r="B79" s="2" t="n"/>
      <c r="C79" s="2" t="n"/>
      <c r="D79" s="2" t="n"/>
      <c r="E79" s="2" t="n"/>
      <c r="F79" s="3" t="n"/>
      <c r="G79" s="4" t="n"/>
      <c r="H79" s="4" t="n"/>
      <c r="I79" s="12">
        <f>IF(OR(G79="",H79=""),"",MAX(0,MIN(H79,DATE(2026,12,31))-MAX(G79,DATE(2026,1,1))+1))</f>
        <v/>
      </c>
      <c r="J79" s="13">
        <f>IF(F79="","",IFERROR(VLOOKUP(F79,'Setup &amp; Instructions'!$B$14:$C$15,2,FALSE),""))</f>
        <v/>
      </c>
      <c r="K79" s="13">
        <f>IF(OR(I79="",J79=""),"",I79*J79)</f>
        <v/>
      </c>
      <c r="L79" s="7" t="n"/>
      <c r="M79" s="8" t="n"/>
      <c r="N79" s="8" t="n"/>
      <c r="O79" s="14">
        <f>IF(M79="","",MAX(0,M79-IF(N79="",0,N79)))</f>
        <v/>
      </c>
      <c r="P79" s="15">
        <f>IF(I79="","",IFERROR(I79/365,0))</f>
        <v/>
      </c>
      <c r="Q79" s="16">
        <f>IF(I79="","",IF(I79&gt;=183,"Review for full-year claim",IF(I79&gt;0,"Partial-year claim","Not eligible")))</f>
        <v/>
      </c>
      <c r="R79" s="2" t="n"/>
    </row>
    <row r="80">
      <c r="A80" s="2" t="n"/>
      <c r="B80" s="2" t="n"/>
      <c r="C80" s="2" t="n"/>
      <c r="D80" s="2" t="n"/>
      <c r="E80" s="2" t="n"/>
      <c r="F80" s="3" t="n"/>
      <c r="G80" s="4" t="n"/>
      <c r="H80" s="4" t="n"/>
      <c r="I80" s="5">
        <f>IF(OR(G80="",H80=""),"",MAX(0,MIN(H80,DATE(2026,12,31))-MAX(G80,DATE(2026,1,1))+1))</f>
        <v/>
      </c>
      <c r="J80" s="6">
        <f>IF(F80="","",IFERROR(VLOOKUP(F80,'Setup &amp; Instructions'!$B$14:$C$15,2,FALSE),""))</f>
        <v/>
      </c>
      <c r="K80" s="6">
        <f>IF(OR(I80="",J80=""),"",I80*J80)</f>
        <v/>
      </c>
      <c r="L80" s="7" t="n"/>
      <c r="M80" s="8" t="n"/>
      <c r="N80" s="8" t="n"/>
      <c r="O80" s="9">
        <f>IF(M80="","",MAX(0,M80-IF(N80="",0,N80)))</f>
        <v/>
      </c>
      <c r="P80" s="10">
        <f>IF(I80="","",IFERROR(I80/365,0))</f>
        <v/>
      </c>
      <c r="Q80" s="11">
        <f>IF(I80="","",IF(I80&gt;=183,"Review for full-year claim",IF(I80&gt;0,"Partial-year claim","Not eligible")))</f>
        <v/>
      </c>
      <c r="R80" s="2" t="n"/>
    </row>
    <row r="81">
      <c r="A81" s="2" t="n"/>
      <c r="B81" s="2" t="n"/>
      <c r="C81" s="2" t="n"/>
      <c r="D81" s="2" t="n"/>
      <c r="E81" s="2" t="n"/>
      <c r="F81" s="3" t="n"/>
      <c r="G81" s="4" t="n"/>
      <c r="H81" s="4" t="n"/>
      <c r="I81" s="12">
        <f>IF(OR(G81="",H81=""),"",MAX(0,MIN(H81,DATE(2026,12,31))-MAX(G81,DATE(2026,1,1))+1))</f>
        <v/>
      </c>
      <c r="J81" s="13">
        <f>IF(F81="","",IFERROR(VLOOKUP(F81,'Setup &amp; Instructions'!$B$14:$C$15,2,FALSE),""))</f>
        <v/>
      </c>
      <c r="K81" s="13">
        <f>IF(OR(I81="",J81=""),"",I81*J81)</f>
        <v/>
      </c>
      <c r="L81" s="7" t="n"/>
      <c r="M81" s="8" t="n"/>
      <c r="N81" s="8" t="n"/>
      <c r="O81" s="14">
        <f>IF(M81="","",MAX(0,M81-IF(N81="",0,N81)))</f>
        <v/>
      </c>
      <c r="P81" s="15">
        <f>IF(I81="","",IFERROR(I81/365,0))</f>
        <v/>
      </c>
      <c r="Q81" s="16">
        <f>IF(I81="","",IF(I81&gt;=183,"Review for full-year claim",IF(I81&gt;0,"Partial-year claim","Not eligible")))</f>
        <v/>
      </c>
      <c r="R81" s="2" t="n"/>
    </row>
    <row r="82">
      <c r="A82" s="2" t="n"/>
      <c r="B82" s="2" t="n"/>
      <c r="C82" s="2" t="n"/>
      <c r="D82" s="2" t="n"/>
      <c r="E82" s="2" t="n"/>
      <c r="F82" s="3" t="n"/>
      <c r="G82" s="4" t="n"/>
      <c r="H82" s="4" t="n"/>
      <c r="I82" s="5">
        <f>IF(OR(G82="",H82=""),"",MAX(0,MIN(H82,DATE(2026,12,31))-MAX(G82,DATE(2026,1,1))+1))</f>
        <v/>
      </c>
      <c r="J82" s="6">
        <f>IF(F82="","",IFERROR(VLOOKUP(F82,'Setup &amp; Instructions'!$B$14:$C$15,2,FALSE),""))</f>
        <v/>
      </c>
      <c r="K82" s="6">
        <f>IF(OR(I82="",J82=""),"",I82*J82)</f>
        <v/>
      </c>
      <c r="L82" s="7" t="n"/>
      <c r="M82" s="8" t="n"/>
      <c r="N82" s="8" t="n"/>
      <c r="O82" s="9">
        <f>IF(M82="","",MAX(0,M82-IF(N82="",0,N82)))</f>
        <v/>
      </c>
      <c r="P82" s="10">
        <f>IF(I82="","",IFERROR(I82/365,0))</f>
        <v/>
      </c>
      <c r="Q82" s="11">
        <f>IF(I82="","",IF(I82&gt;=183,"Review for full-year claim",IF(I82&gt;0,"Partial-year claim","Not eligible")))</f>
        <v/>
      </c>
      <c r="R82" s="2" t="n"/>
    </row>
    <row r="83">
      <c r="A83" s="2" t="n"/>
      <c r="B83" s="2" t="n"/>
      <c r="C83" s="2" t="n"/>
      <c r="D83" s="2" t="n"/>
      <c r="E83" s="2" t="n"/>
      <c r="F83" s="3" t="n"/>
      <c r="G83" s="4" t="n"/>
      <c r="H83" s="4" t="n"/>
      <c r="I83" s="12">
        <f>IF(OR(G83="",H83=""),"",MAX(0,MIN(H83,DATE(2026,12,31))-MAX(G83,DATE(2026,1,1))+1))</f>
        <v/>
      </c>
      <c r="J83" s="13">
        <f>IF(F83="","",IFERROR(VLOOKUP(F83,'Setup &amp; Instructions'!$B$14:$C$15,2,FALSE),""))</f>
        <v/>
      </c>
      <c r="K83" s="13">
        <f>IF(OR(I83="",J83=""),"",I83*J83)</f>
        <v/>
      </c>
      <c r="L83" s="7" t="n"/>
      <c r="M83" s="8" t="n"/>
      <c r="N83" s="8" t="n"/>
      <c r="O83" s="14">
        <f>IF(M83="","",MAX(0,M83-IF(N83="",0,N83)))</f>
        <v/>
      </c>
      <c r="P83" s="15">
        <f>IF(I83="","",IFERROR(I83/365,0))</f>
        <v/>
      </c>
      <c r="Q83" s="16">
        <f>IF(I83="","",IF(I83&gt;=183,"Review for full-year claim",IF(I83&gt;0,"Partial-year claim","Not eligible")))</f>
        <v/>
      </c>
      <c r="R83" s="2" t="n"/>
    </row>
    <row r="84">
      <c r="A84" s="2" t="n"/>
      <c r="B84" s="2" t="n"/>
      <c r="C84" s="2" t="n"/>
      <c r="D84" s="2" t="n"/>
      <c r="E84" s="2" t="n"/>
      <c r="F84" s="3" t="n"/>
      <c r="G84" s="4" t="n"/>
      <c r="H84" s="4" t="n"/>
      <c r="I84" s="5">
        <f>IF(OR(G84="",H84=""),"",MAX(0,MIN(H84,DATE(2026,12,31))-MAX(G84,DATE(2026,1,1))+1))</f>
        <v/>
      </c>
      <c r="J84" s="6">
        <f>IF(F84="","",IFERROR(VLOOKUP(F84,'Setup &amp; Instructions'!$B$14:$C$15,2,FALSE),""))</f>
        <v/>
      </c>
      <c r="K84" s="6">
        <f>IF(OR(I84="",J84=""),"",I84*J84)</f>
        <v/>
      </c>
      <c r="L84" s="7" t="n"/>
      <c r="M84" s="8" t="n"/>
      <c r="N84" s="8" t="n"/>
      <c r="O84" s="9">
        <f>IF(M84="","",MAX(0,M84-IF(N84="",0,N84)))</f>
        <v/>
      </c>
      <c r="P84" s="10">
        <f>IF(I84="","",IFERROR(I84/365,0))</f>
        <v/>
      </c>
      <c r="Q84" s="11">
        <f>IF(I84="","",IF(I84&gt;=183,"Review for full-year claim",IF(I84&gt;0,"Partial-year claim","Not eligible")))</f>
        <v/>
      </c>
      <c r="R84" s="2" t="n"/>
    </row>
    <row r="85">
      <c r="A85" s="2" t="n"/>
      <c r="B85" s="2" t="n"/>
      <c r="C85" s="2" t="n"/>
      <c r="D85" s="2" t="n"/>
      <c r="E85" s="2" t="n"/>
      <c r="F85" s="3" t="n"/>
      <c r="G85" s="4" t="n"/>
      <c r="H85" s="4" t="n"/>
      <c r="I85" s="12">
        <f>IF(OR(G85="",H85=""),"",MAX(0,MIN(H85,DATE(2026,12,31))-MAX(G85,DATE(2026,1,1))+1))</f>
        <v/>
      </c>
      <c r="J85" s="13">
        <f>IF(F85="","",IFERROR(VLOOKUP(F85,'Setup &amp; Instructions'!$B$14:$C$15,2,FALSE),""))</f>
        <v/>
      </c>
      <c r="K85" s="13">
        <f>IF(OR(I85="",J85=""),"",I85*J85)</f>
        <v/>
      </c>
      <c r="L85" s="7" t="n"/>
      <c r="M85" s="8" t="n"/>
      <c r="N85" s="8" t="n"/>
      <c r="O85" s="14">
        <f>IF(M85="","",MAX(0,M85-IF(N85="",0,N85)))</f>
        <v/>
      </c>
      <c r="P85" s="15">
        <f>IF(I85="","",IFERROR(I85/365,0))</f>
        <v/>
      </c>
      <c r="Q85" s="16">
        <f>IF(I85="","",IF(I85&gt;=183,"Review for full-year claim",IF(I85&gt;0,"Partial-year claim","Not eligible")))</f>
        <v/>
      </c>
      <c r="R85" s="2" t="n"/>
    </row>
    <row r="86">
      <c r="A86" s="2" t="n"/>
      <c r="B86" s="2" t="n"/>
      <c r="C86" s="2" t="n"/>
      <c r="D86" s="2" t="n"/>
      <c r="E86" s="2" t="n"/>
      <c r="F86" s="3" t="n"/>
      <c r="G86" s="4" t="n"/>
      <c r="H86" s="4" t="n"/>
      <c r="I86" s="5">
        <f>IF(OR(G86="",H86=""),"",MAX(0,MIN(H86,DATE(2026,12,31))-MAX(G86,DATE(2026,1,1))+1))</f>
        <v/>
      </c>
      <c r="J86" s="6">
        <f>IF(F86="","",IFERROR(VLOOKUP(F86,'Setup &amp; Instructions'!$B$14:$C$15,2,FALSE),""))</f>
        <v/>
      </c>
      <c r="K86" s="6">
        <f>IF(OR(I86="",J86=""),"",I86*J86)</f>
        <v/>
      </c>
      <c r="L86" s="7" t="n"/>
      <c r="M86" s="8" t="n"/>
      <c r="N86" s="8" t="n"/>
      <c r="O86" s="9">
        <f>IF(M86="","",MAX(0,M86-IF(N86="",0,N86)))</f>
        <v/>
      </c>
      <c r="P86" s="10">
        <f>IF(I86="","",IFERROR(I86/365,0))</f>
        <v/>
      </c>
      <c r="Q86" s="11">
        <f>IF(I86="","",IF(I86&gt;=183,"Review for full-year claim",IF(I86&gt;0,"Partial-year claim","Not eligible")))</f>
        <v/>
      </c>
      <c r="R86" s="2" t="n"/>
    </row>
    <row r="87">
      <c r="A87" s="2" t="n"/>
      <c r="B87" s="2" t="n"/>
      <c r="C87" s="2" t="n"/>
      <c r="D87" s="2" t="n"/>
      <c r="E87" s="2" t="n"/>
      <c r="F87" s="3" t="n"/>
      <c r="G87" s="4" t="n"/>
      <c r="H87" s="4" t="n"/>
      <c r="I87" s="12">
        <f>IF(OR(G87="",H87=""),"",MAX(0,MIN(H87,DATE(2026,12,31))-MAX(G87,DATE(2026,1,1))+1))</f>
        <v/>
      </c>
      <c r="J87" s="13">
        <f>IF(F87="","",IFERROR(VLOOKUP(F87,'Setup &amp; Instructions'!$B$14:$C$15,2,FALSE),""))</f>
        <v/>
      </c>
      <c r="K87" s="13">
        <f>IF(OR(I87="",J87=""),"",I87*J87)</f>
        <v/>
      </c>
      <c r="L87" s="7" t="n"/>
      <c r="M87" s="8" t="n"/>
      <c r="N87" s="8" t="n"/>
      <c r="O87" s="14">
        <f>IF(M87="","",MAX(0,M87-IF(N87="",0,N87)))</f>
        <v/>
      </c>
      <c r="P87" s="15">
        <f>IF(I87="","",IFERROR(I87/365,0))</f>
        <v/>
      </c>
      <c r="Q87" s="16">
        <f>IF(I87="","",IF(I87&gt;=183,"Review for full-year claim",IF(I87&gt;0,"Partial-year claim","Not eligible")))</f>
        <v/>
      </c>
      <c r="R87" s="2" t="n"/>
    </row>
    <row r="88">
      <c r="A88" s="2" t="n"/>
      <c r="B88" s="2" t="n"/>
      <c r="C88" s="2" t="n"/>
      <c r="D88" s="2" t="n"/>
      <c r="E88" s="2" t="n"/>
      <c r="F88" s="3" t="n"/>
      <c r="G88" s="4" t="n"/>
      <c r="H88" s="4" t="n"/>
      <c r="I88" s="5">
        <f>IF(OR(G88="",H88=""),"",MAX(0,MIN(H88,DATE(2026,12,31))-MAX(G88,DATE(2026,1,1))+1))</f>
        <v/>
      </c>
      <c r="J88" s="6">
        <f>IF(F88="","",IFERROR(VLOOKUP(F88,'Setup &amp; Instructions'!$B$14:$C$15,2,FALSE),""))</f>
        <v/>
      </c>
      <c r="K88" s="6">
        <f>IF(OR(I88="",J88=""),"",I88*J88)</f>
        <v/>
      </c>
      <c r="L88" s="7" t="n"/>
      <c r="M88" s="8" t="n"/>
      <c r="N88" s="8" t="n"/>
      <c r="O88" s="9">
        <f>IF(M88="","",MAX(0,M88-IF(N88="",0,N88)))</f>
        <v/>
      </c>
      <c r="P88" s="10">
        <f>IF(I88="","",IFERROR(I88/365,0))</f>
        <v/>
      </c>
      <c r="Q88" s="11">
        <f>IF(I88="","",IF(I88&gt;=183,"Review for full-year claim",IF(I88&gt;0,"Partial-year claim","Not eligible")))</f>
        <v/>
      </c>
      <c r="R88" s="2" t="n"/>
    </row>
    <row r="89">
      <c r="A89" s="2" t="n"/>
      <c r="B89" s="2" t="n"/>
      <c r="C89" s="2" t="n"/>
      <c r="D89" s="2" t="n"/>
      <c r="E89" s="2" t="n"/>
      <c r="F89" s="3" t="n"/>
      <c r="G89" s="4" t="n"/>
      <c r="H89" s="4" t="n"/>
      <c r="I89" s="12">
        <f>IF(OR(G89="",H89=""),"",MAX(0,MIN(H89,DATE(2026,12,31))-MAX(G89,DATE(2026,1,1))+1))</f>
        <v/>
      </c>
      <c r="J89" s="13">
        <f>IF(F89="","",IFERROR(VLOOKUP(F89,'Setup &amp; Instructions'!$B$14:$C$15,2,FALSE),""))</f>
        <v/>
      </c>
      <c r="K89" s="13">
        <f>IF(OR(I89="",J89=""),"",I89*J89)</f>
        <v/>
      </c>
      <c r="L89" s="7" t="n"/>
      <c r="M89" s="8" t="n"/>
      <c r="N89" s="8" t="n"/>
      <c r="O89" s="14">
        <f>IF(M89="","",MAX(0,M89-IF(N89="",0,N89)))</f>
        <v/>
      </c>
      <c r="P89" s="15">
        <f>IF(I89="","",IFERROR(I89/365,0))</f>
        <v/>
      </c>
      <c r="Q89" s="16">
        <f>IF(I89="","",IF(I89&gt;=183,"Review for full-year claim",IF(I89&gt;0,"Partial-year claim","Not eligible")))</f>
        <v/>
      </c>
      <c r="R89" s="2" t="n"/>
    </row>
    <row r="90">
      <c r="A90" s="2" t="n"/>
      <c r="B90" s="2" t="n"/>
      <c r="C90" s="2" t="n"/>
      <c r="D90" s="2" t="n"/>
      <c r="E90" s="2" t="n"/>
      <c r="F90" s="3" t="n"/>
      <c r="G90" s="4" t="n"/>
      <c r="H90" s="4" t="n"/>
      <c r="I90" s="5">
        <f>IF(OR(G90="",H90=""),"",MAX(0,MIN(H90,DATE(2026,12,31))-MAX(G90,DATE(2026,1,1))+1))</f>
        <v/>
      </c>
      <c r="J90" s="6">
        <f>IF(F90="","",IFERROR(VLOOKUP(F90,'Setup &amp; Instructions'!$B$14:$C$15,2,FALSE),""))</f>
        <v/>
      </c>
      <c r="K90" s="6">
        <f>IF(OR(I90="",J90=""),"",I90*J90)</f>
        <v/>
      </c>
      <c r="L90" s="7" t="n"/>
      <c r="M90" s="8" t="n"/>
      <c r="N90" s="8" t="n"/>
      <c r="O90" s="9">
        <f>IF(M90="","",MAX(0,M90-IF(N90="",0,N90)))</f>
        <v/>
      </c>
      <c r="P90" s="10">
        <f>IF(I90="","",IFERROR(I90/365,0))</f>
        <v/>
      </c>
      <c r="Q90" s="11">
        <f>IF(I90="","",IF(I90&gt;=183,"Review for full-year claim",IF(I90&gt;0,"Partial-year claim","Not eligible")))</f>
        <v/>
      </c>
      <c r="R90" s="2" t="n"/>
    </row>
    <row r="91">
      <c r="A91" s="2" t="n"/>
      <c r="B91" s="2" t="n"/>
      <c r="C91" s="2" t="n"/>
      <c r="D91" s="2" t="n"/>
      <c r="E91" s="2" t="n"/>
      <c r="F91" s="3" t="n"/>
      <c r="G91" s="4" t="n"/>
      <c r="H91" s="4" t="n"/>
      <c r="I91" s="12">
        <f>IF(OR(G91="",H91=""),"",MAX(0,MIN(H91,DATE(2026,12,31))-MAX(G91,DATE(2026,1,1))+1))</f>
        <v/>
      </c>
      <c r="J91" s="13">
        <f>IF(F91="","",IFERROR(VLOOKUP(F91,'Setup &amp; Instructions'!$B$14:$C$15,2,FALSE),""))</f>
        <v/>
      </c>
      <c r="K91" s="13">
        <f>IF(OR(I91="",J91=""),"",I91*J91)</f>
        <v/>
      </c>
      <c r="L91" s="7" t="n"/>
      <c r="M91" s="8" t="n"/>
      <c r="N91" s="8" t="n"/>
      <c r="O91" s="14">
        <f>IF(M91="","",MAX(0,M91-IF(N91="",0,N91)))</f>
        <v/>
      </c>
      <c r="P91" s="15">
        <f>IF(I91="","",IFERROR(I91/365,0))</f>
        <v/>
      </c>
      <c r="Q91" s="16">
        <f>IF(I91="","",IF(I91&gt;=183,"Review for full-year claim",IF(I91&gt;0,"Partial-year claim","Not eligible")))</f>
        <v/>
      </c>
      <c r="R91" s="2" t="n"/>
    </row>
    <row r="92">
      <c r="A92" s="2" t="n"/>
      <c r="B92" s="2" t="n"/>
      <c r="C92" s="2" t="n"/>
      <c r="D92" s="2" t="n"/>
      <c r="E92" s="2" t="n"/>
      <c r="F92" s="3" t="n"/>
      <c r="G92" s="4" t="n"/>
      <c r="H92" s="4" t="n"/>
      <c r="I92" s="5">
        <f>IF(OR(G92="",H92=""),"",MAX(0,MIN(H92,DATE(2026,12,31))-MAX(G92,DATE(2026,1,1))+1))</f>
        <v/>
      </c>
      <c r="J92" s="6">
        <f>IF(F92="","",IFERROR(VLOOKUP(F92,'Setup &amp; Instructions'!$B$14:$C$15,2,FALSE),""))</f>
        <v/>
      </c>
      <c r="K92" s="6">
        <f>IF(OR(I92="",J92=""),"",I92*J92)</f>
        <v/>
      </c>
      <c r="L92" s="7" t="n"/>
      <c r="M92" s="8" t="n"/>
      <c r="N92" s="8" t="n"/>
      <c r="O92" s="9">
        <f>IF(M92="","",MAX(0,M92-IF(N92="",0,N92)))</f>
        <v/>
      </c>
      <c r="P92" s="10">
        <f>IF(I92="","",IFERROR(I92/365,0))</f>
        <v/>
      </c>
      <c r="Q92" s="11">
        <f>IF(I92="","",IF(I92&gt;=183,"Review for full-year claim",IF(I92&gt;0,"Partial-year claim","Not eligible")))</f>
        <v/>
      </c>
      <c r="R92" s="2" t="n"/>
    </row>
    <row r="93">
      <c r="A93" s="2" t="n"/>
      <c r="B93" s="2" t="n"/>
      <c r="C93" s="2" t="n"/>
      <c r="D93" s="2" t="n"/>
      <c r="E93" s="2" t="n"/>
      <c r="F93" s="3" t="n"/>
      <c r="G93" s="4" t="n"/>
      <c r="H93" s="4" t="n"/>
      <c r="I93" s="12">
        <f>IF(OR(G93="",H93=""),"",MAX(0,MIN(H93,DATE(2026,12,31))-MAX(G93,DATE(2026,1,1))+1))</f>
        <v/>
      </c>
      <c r="J93" s="13">
        <f>IF(F93="","",IFERROR(VLOOKUP(F93,'Setup &amp; Instructions'!$B$14:$C$15,2,FALSE),""))</f>
        <v/>
      </c>
      <c r="K93" s="13">
        <f>IF(OR(I93="",J93=""),"",I93*J93)</f>
        <v/>
      </c>
      <c r="L93" s="7" t="n"/>
      <c r="M93" s="8" t="n"/>
      <c r="N93" s="8" t="n"/>
      <c r="O93" s="14">
        <f>IF(M93="","",MAX(0,M93-IF(N93="",0,N93)))</f>
        <v/>
      </c>
      <c r="P93" s="15">
        <f>IF(I93="","",IFERROR(I93/365,0))</f>
        <v/>
      </c>
      <c r="Q93" s="16">
        <f>IF(I93="","",IF(I93&gt;=183,"Review for full-year claim",IF(I93&gt;0,"Partial-year claim","Not eligible")))</f>
        <v/>
      </c>
      <c r="R93" s="2" t="n"/>
    </row>
    <row r="94">
      <c r="A94" s="2" t="n"/>
      <c r="B94" s="2" t="n"/>
      <c r="C94" s="2" t="n"/>
      <c r="D94" s="2" t="n"/>
      <c r="E94" s="2" t="n"/>
      <c r="F94" s="3" t="n"/>
      <c r="G94" s="4" t="n"/>
      <c r="H94" s="4" t="n"/>
      <c r="I94" s="5">
        <f>IF(OR(G94="",H94=""),"",MAX(0,MIN(H94,DATE(2026,12,31))-MAX(G94,DATE(2026,1,1))+1))</f>
        <v/>
      </c>
      <c r="J94" s="6">
        <f>IF(F94="","",IFERROR(VLOOKUP(F94,'Setup &amp; Instructions'!$B$14:$C$15,2,FALSE),""))</f>
        <v/>
      </c>
      <c r="K94" s="6">
        <f>IF(OR(I94="",J94=""),"",I94*J94)</f>
        <v/>
      </c>
      <c r="L94" s="7" t="n"/>
      <c r="M94" s="8" t="n"/>
      <c r="N94" s="8" t="n"/>
      <c r="O94" s="9">
        <f>IF(M94="","",MAX(0,M94-IF(N94="",0,N94)))</f>
        <v/>
      </c>
      <c r="P94" s="10">
        <f>IF(I94="","",IFERROR(I94/365,0))</f>
        <v/>
      </c>
      <c r="Q94" s="11">
        <f>IF(I94="","",IF(I94&gt;=183,"Review for full-year claim",IF(I94&gt;0,"Partial-year claim","Not eligible")))</f>
        <v/>
      </c>
      <c r="R94" s="2" t="n"/>
    </row>
    <row r="95">
      <c r="A95" s="2" t="n"/>
      <c r="B95" s="2" t="n"/>
      <c r="C95" s="2" t="n"/>
      <c r="D95" s="2" t="n"/>
      <c r="E95" s="2" t="n"/>
      <c r="F95" s="3" t="n"/>
      <c r="G95" s="4" t="n"/>
      <c r="H95" s="4" t="n"/>
      <c r="I95" s="12">
        <f>IF(OR(G95="",H95=""),"",MAX(0,MIN(H95,DATE(2026,12,31))-MAX(G95,DATE(2026,1,1))+1))</f>
        <v/>
      </c>
      <c r="J95" s="13">
        <f>IF(F95="","",IFERROR(VLOOKUP(F95,'Setup &amp; Instructions'!$B$14:$C$15,2,FALSE),""))</f>
        <v/>
      </c>
      <c r="K95" s="13">
        <f>IF(OR(I95="",J95=""),"",I95*J95)</f>
        <v/>
      </c>
      <c r="L95" s="7" t="n"/>
      <c r="M95" s="8" t="n"/>
      <c r="N95" s="8" t="n"/>
      <c r="O95" s="14">
        <f>IF(M95="","",MAX(0,M95-IF(N95="",0,N95)))</f>
        <v/>
      </c>
      <c r="P95" s="15">
        <f>IF(I95="","",IFERROR(I95/365,0))</f>
        <v/>
      </c>
      <c r="Q95" s="16">
        <f>IF(I95="","",IF(I95&gt;=183,"Review for full-year claim",IF(I95&gt;0,"Partial-year claim","Not eligible")))</f>
        <v/>
      </c>
      <c r="R95" s="2" t="n"/>
    </row>
    <row r="96">
      <c r="A96" s="2" t="n"/>
      <c r="B96" s="2" t="n"/>
      <c r="C96" s="2" t="n"/>
      <c r="D96" s="2" t="n"/>
      <c r="E96" s="2" t="n"/>
      <c r="F96" s="3" t="n"/>
      <c r="G96" s="4" t="n"/>
      <c r="H96" s="4" t="n"/>
      <c r="I96" s="5">
        <f>IF(OR(G96="",H96=""),"",MAX(0,MIN(H96,DATE(2026,12,31))-MAX(G96,DATE(2026,1,1))+1))</f>
        <v/>
      </c>
      <c r="J96" s="6">
        <f>IF(F96="","",IFERROR(VLOOKUP(F96,'Setup &amp; Instructions'!$B$14:$C$15,2,FALSE),""))</f>
        <v/>
      </c>
      <c r="K96" s="6">
        <f>IF(OR(I96="",J96=""),"",I96*J96)</f>
        <v/>
      </c>
      <c r="L96" s="7" t="n"/>
      <c r="M96" s="8" t="n"/>
      <c r="N96" s="8" t="n"/>
      <c r="O96" s="9">
        <f>IF(M96="","",MAX(0,M96-IF(N96="",0,N96)))</f>
        <v/>
      </c>
      <c r="P96" s="10">
        <f>IF(I96="","",IFERROR(I96/365,0))</f>
        <v/>
      </c>
      <c r="Q96" s="11">
        <f>IF(I96="","",IF(I96&gt;=183,"Review for full-year claim",IF(I96&gt;0,"Partial-year claim","Not eligible")))</f>
        <v/>
      </c>
      <c r="R96" s="2" t="n"/>
    </row>
    <row r="97">
      <c r="A97" s="2" t="n"/>
      <c r="B97" s="2" t="n"/>
      <c r="C97" s="2" t="n"/>
      <c r="D97" s="2" t="n"/>
      <c r="E97" s="2" t="n"/>
      <c r="F97" s="3" t="n"/>
      <c r="G97" s="4" t="n"/>
      <c r="H97" s="4" t="n"/>
      <c r="I97" s="12">
        <f>IF(OR(G97="",H97=""),"",MAX(0,MIN(H97,DATE(2026,12,31))-MAX(G97,DATE(2026,1,1))+1))</f>
        <v/>
      </c>
      <c r="J97" s="13">
        <f>IF(F97="","",IFERROR(VLOOKUP(F97,'Setup &amp; Instructions'!$B$14:$C$15,2,FALSE),""))</f>
        <v/>
      </c>
      <c r="K97" s="13">
        <f>IF(OR(I97="",J97=""),"",I97*J97)</f>
        <v/>
      </c>
      <c r="L97" s="7" t="n"/>
      <c r="M97" s="8" t="n"/>
      <c r="N97" s="8" t="n"/>
      <c r="O97" s="14">
        <f>IF(M97="","",MAX(0,M97-IF(N97="",0,N97)))</f>
        <v/>
      </c>
      <c r="P97" s="15">
        <f>IF(I97="","",IFERROR(I97/365,0))</f>
        <v/>
      </c>
      <c r="Q97" s="16">
        <f>IF(I97="","",IF(I97&gt;=183,"Review for full-year claim",IF(I97&gt;0,"Partial-year claim","Not eligible")))</f>
        <v/>
      </c>
      <c r="R97" s="2" t="n"/>
    </row>
    <row r="98">
      <c r="A98" s="2" t="n"/>
      <c r="B98" s="2" t="n"/>
      <c r="C98" s="2" t="n"/>
      <c r="D98" s="2" t="n"/>
      <c r="E98" s="2" t="n"/>
      <c r="F98" s="3" t="n"/>
      <c r="G98" s="4" t="n"/>
      <c r="H98" s="4" t="n"/>
      <c r="I98" s="5">
        <f>IF(OR(G98="",H98=""),"",MAX(0,MIN(H98,DATE(2026,12,31))-MAX(G98,DATE(2026,1,1))+1))</f>
        <v/>
      </c>
      <c r="J98" s="6">
        <f>IF(F98="","",IFERROR(VLOOKUP(F98,'Setup &amp; Instructions'!$B$14:$C$15,2,FALSE),""))</f>
        <v/>
      </c>
      <c r="K98" s="6">
        <f>IF(OR(I98="",J98=""),"",I98*J98)</f>
        <v/>
      </c>
      <c r="L98" s="7" t="n"/>
      <c r="M98" s="8" t="n"/>
      <c r="N98" s="8" t="n"/>
      <c r="O98" s="9">
        <f>IF(M98="","",MAX(0,M98-IF(N98="",0,N98)))</f>
        <v/>
      </c>
      <c r="P98" s="10">
        <f>IF(I98="","",IFERROR(I98/365,0))</f>
        <v/>
      </c>
      <c r="Q98" s="11">
        <f>IF(I98="","",IF(I98&gt;=183,"Review for full-year claim",IF(I98&gt;0,"Partial-year claim","Not eligible")))</f>
        <v/>
      </c>
      <c r="R98" s="2" t="n"/>
    </row>
    <row r="99">
      <c r="A99" s="2" t="n"/>
      <c r="B99" s="2" t="n"/>
      <c r="C99" s="2" t="n"/>
      <c r="D99" s="2" t="n"/>
      <c r="E99" s="2" t="n"/>
      <c r="F99" s="3" t="n"/>
      <c r="G99" s="4" t="n"/>
      <c r="H99" s="4" t="n"/>
      <c r="I99" s="12">
        <f>IF(OR(G99="",H99=""),"",MAX(0,MIN(H99,DATE(2026,12,31))-MAX(G99,DATE(2026,1,1))+1))</f>
        <v/>
      </c>
      <c r="J99" s="13">
        <f>IF(F99="","",IFERROR(VLOOKUP(F99,'Setup &amp; Instructions'!$B$14:$C$15,2,FALSE),""))</f>
        <v/>
      </c>
      <c r="K99" s="13">
        <f>IF(OR(I99="",J99=""),"",I99*J99)</f>
        <v/>
      </c>
      <c r="L99" s="7" t="n"/>
      <c r="M99" s="8" t="n"/>
      <c r="N99" s="8" t="n"/>
      <c r="O99" s="14">
        <f>IF(M99="","",MAX(0,M99-IF(N99="",0,N99)))</f>
        <v/>
      </c>
      <c r="P99" s="15">
        <f>IF(I99="","",IFERROR(I99/365,0))</f>
        <v/>
      </c>
      <c r="Q99" s="16">
        <f>IF(I99="","",IF(I99&gt;=183,"Review for full-year claim",IF(I99&gt;0,"Partial-year claim","Not eligible")))</f>
        <v/>
      </c>
      <c r="R99" s="2" t="n"/>
    </row>
    <row r="100">
      <c r="A100" s="2" t="n"/>
      <c r="B100" s="2" t="n"/>
      <c r="C100" s="2" t="n"/>
      <c r="D100" s="2" t="n"/>
      <c r="E100" s="2" t="n"/>
      <c r="F100" s="3" t="n"/>
      <c r="G100" s="4" t="n"/>
      <c r="H100" s="4" t="n"/>
      <c r="I100" s="5">
        <f>IF(OR(G100="",H100=""),"",MAX(0,MIN(H100,DATE(2026,12,31))-MAX(G100,DATE(2026,1,1))+1))</f>
        <v/>
      </c>
      <c r="J100" s="6">
        <f>IF(F100="","",IFERROR(VLOOKUP(F100,'Setup &amp; Instructions'!$B$14:$C$15,2,FALSE),""))</f>
        <v/>
      </c>
      <c r="K100" s="6">
        <f>IF(OR(I100="",J100=""),"",I100*J100)</f>
        <v/>
      </c>
      <c r="L100" s="7" t="n"/>
      <c r="M100" s="8" t="n"/>
      <c r="N100" s="8" t="n"/>
      <c r="O100" s="9">
        <f>IF(M100="","",MAX(0,M100-IF(N100="",0,N100)))</f>
        <v/>
      </c>
      <c r="P100" s="10">
        <f>IF(I100="","",IFERROR(I100/365,0))</f>
        <v/>
      </c>
      <c r="Q100" s="11">
        <f>IF(I100="","",IF(I100&gt;=183,"Review for full-year claim",IF(I100&gt;0,"Partial-year claim","Not eligible")))</f>
        <v/>
      </c>
      <c r="R100" s="2" t="n"/>
    </row>
    <row r="101">
      <c r="A101" s="2" t="n"/>
      <c r="B101" s="2" t="n"/>
      <c r="C101" s="2" t="n"/>
      <c r="D101" s="2" t="n"/>
      <c r="E101" s="2" t="n"/>
      <c r="F101" s="3" t="n"/>
      <c r="G101" s="4" t="n"/>
      <c r="H101" s="4" t="n"/>
      <c r="I101" s="12">
        <f>IF(OR(G101="",H101=""),"",MAX(0,MIN(H101,DATE(2026,12,31))-MAX(G101,DATE(2026,1,1))+1))</f>
        <v/>
      </c>
      <c r="J101" s="13">
        <f>IF(F101="","",IFERROR(VLOOKUP(F101,'Setup &amp; Instructions'!$B$14:$C$15,2,FALSE),""))</f>
        <v/>
      </c>
      <c r="K101" s="13">
        <f>IF(OR(I101="",J101=""),"",I101*J101)</f>
        <v/>
      </c>
      <c r="L101" s="7" t="n"/>
      <c r="M101" s="8" t="n"/>
      <c r="N101" s="8" t="n"/>
      <c r="O101" s="14">
        <f>IF(M101="","",MAX(0,M101-IF(N101="",0,N101)))</f>
        <v/>
      </c>
      <c r="P101" s="15">
        <f>IF(I101="","",IFERROR(I101/365,0))</f>
        <v/>
      </c>
      <c r="Q101" s="16">
        <f>IF(I101="","",IF(I101&gt;=183,"Review for full-year claim",IF(I101&gt;0,"Partial-year claim","Not eligible")))</f>
        <v/>
      </c>
      <c r="R101" s="2" t="n"/>
    </row>
  </sheetData>
  <conditionalFormatting sqref="K2:K101">
    <cfRule type="cellIs" priority="1" operator="greaterThan" dxfId="0">
      <formula>0</formula>
    </cfRule>
    <cfRule type="expression" priority="2" dxfId="1" stopIfTrue="1">
      <formula>AND($A2&lt;&gt;"",$K2=0)</formula>
    </cfRule>
  </conditionalFormatting>
  <conditionalFormatting sqref="Q2:Q101">
    <cfRule type="expression" priority="3" dxfId="1" stopIfTrue="1">
      <formula>OR($Q2="Partial-year claim",$Q2="Not eligible")</formula>
    </cfRule>
  </conditionalFormatting>
  <dataValidations count="4">
    <dataValidation sqref="F2:F101" showErrorMessage="1" showInputMessage="1" allowBlank="1" type="list">
      <formula1>"Zone A,Zone B"</formula1>
    </dataValidation>
    <dataValidation sqref="D2:D101" showErrorMessage="1" showInputMessage="1" allowBlank="1" type="list">
      <formula1>"Northwest Territories,Yukon,Nunavut,Manitoba,Alberta,Quebec,Newfoundland and Labrador,British Columbia,Ontario,Saskatchewan,New Brunswick,Nova Scotia,Prince Edward Island"</formula1>
    </dataValidation>
    <dataValidation sqref="L2:L101" showErrorMessage="1" showInputMessage="1" allowBlank="1" type="whole" operator="between">
      <formula1>0</formula1>
      <formula2>10</formula2>
    </dataValidation>
    <dataValidation sqref="M2:N101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5" customWidth="1" min="3" max="3"/>
    <col width="22" customWidth="1" min="4" max="4"/>
    <col width="21" customWidth="1" min="5" max="5"/>
    <col width="23" customWidth="1" min="6" max="6"/>
    <col width="4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30" customHeight="1">
      <c r="A1" s="17" t="inlineStr">
        <is>
          <t>2026 Northern Residents Deduction Estimate</t>
        </is>
      </c>
    </row>
    <row r="3">
      <c r="A3" s="18" t="inlineStr">
        <is>
          <t>Estimate Overview</t>
        </is>
      </c>
      <c r="D3" s="18" t="inlineStr">
        <is>
          <t>Zone Metrics</t>
        </is>
      </c>
    </row>
    <row r="4">
      <c r="A4" s="19" t="inlineStr">
        <is>
          <t>Total claimants</t>
        </is>
      </c>
      <c r="B4" s="20">
        <f>COUNTA('Claim Data'!$B$2:$B$101)</f>
        <v/>
      </c>
      <c r="D4" s="19" t="inlineStr">
        <is>
          <t>Zone A claimant count</t>
        </is>
      </c>
      <c r="E4" s="20">
        <f>COUNTIF('Claim Data'!$F$2:$F$101,"Zone A")</f>
        <v/>
      </c>
    </row>
    <row r="5">
      <c r="A5" s="19" t="inlineStr">
        <is>
          <t>Total residency deduction</t>
        </is>
      </c>
      <c r="B5" s="21">
        <f>SUM('Claim Data'!$K$2:$K$101)</f>
        <v/>
      </c>
      <c r="D5" s="19" t="inlineStr">
        <is>
          <t>Zone B claimant count</t>
        </is>
      </c>
      <c r="E5" s="20">
        <f>COUNTIF('Claim Data'!$F$2:$F$101,"Zone B")</f>
        <v/>
      </c>
    </row>
    <row r="6">
      <c r="A6" s="19" t="inlineStr">
        <is>
          <t>Average eligible days</t>
        </is>
      </c>
      <c r="B6" s="22">
        <f>IFERROR(AVERAGE('Claim Data'!$I$2:$I$101),0)</f>
        <v/>
      </c>
      <c r="D6" s="19" t="inlineStr">
        <is>
          <t>Average eligibility percentage</t>
        </is>
      </c>
      <c r="E6" s="23">
        <f>IFERROR(AVERAGE('Claim Data'!$P$2:$P$101),0)</f>
        <v/>
      </c>
    </row>
    <row r="7">
      <c r="A7" s="19" t="inlineStr">
        <is>
          <t>Total net travel amount</t>
        </is>
      </c>
      <c r="B7" s="21">
        <f>SUM('Claim Data'!$O$2:$O$101)</f>
        <v/>
      </c>
      <c r="D7" s="19" t="inlineStr">
        <is>
          <t>Combined estimated claim</t>
        </is>
      </c>
      <c r="E7" s="21">
        <f>B5+B7</f>
        <v/>
      </c>
    </row>
    <row r="10">
      <c r="A10" s="1" t="inlineStr">
        <is>
          <t>Claim ID</t>
        </is>
      </c>
      <c r="B10" s="1" t="inlineStr">
        <is>
          <t>Claimant Name</t>
        </is>
      </c>
      <c r="C10" s="1" t="inlineStr">
        <is>
          <t>Zone</t>
        </is>
      </c>
      <c r="D10" s="1" t="inlineStr">
        <is>
          <t>Residency Deduction</t>
        </is>
      </c>
      <c r="E10" s="1" t="inlineStr">
        <is>
          <t>Net Travel Amount</t>
        </is>
      </c>
      <c r="F10" s="1" t="inlineStr">
        <is>
          <t>Combined Estimated Claim</t>
        </is>
      </c>
    </row>
    <row r="11">
      <c r="A11" s="11">
        <f>IF('Claim Data'!$A$2="","",'Claim Data'!$A$2)</f>
        <v/>
      </c>
      <c r="B11" s="24">
        <f>IF('Claim Data'!$B$2="","",'Claim Data'!$B$2)</f>
        <v/>
      </c>
      <c r="C11" s="11">
        <f>IF('Claim Data'!$F$2="","",'Claim Data'!$F$2)</f>
        <v/>
      </c>
      <c r="D11" s="6">
        <f>IF($A11="","",SUMIF('Claim Data'!$A$2:$A$101,$A11,'Claim Data'!$K$2:$K$101))</f>
        <v/>
      </c>
      <c r="E11" s="6">
        <f>IF($A11="","",SUMIF('Claim Data'!$A$2:$A$101,$A11,'Claim Data'!$O$2:$O$101))</f>
        <v/>
      </c>
      <c r="F11" s="6">
        <f>IF(OR(D11="",E11=""),"",D11+E11)</f>
        <v/>
      </c>
    </row>
    <row r="12">
      <c r="A12" s="16">
        <f>IF('Claim Data'!$A$3="","",'Claim Data'!$A$3)</f>
        <v/>
      </c>
      <c r="B12" s="25">
        <f>IF('Claim Data'!$B$3="","",'Claim Data'!$B$3)</f>
        <v/>
      </c>
      <c r="C12" s="16">
        <f>IF('Claim Data'!$F$3="","",'Claim Data'!$F$3)</f>
        <v/>
      </c>
      <c r="D12" s="13">
        <f>IF($A12="","",SUMIF('Claim Data'!$A$2:$A$101,$A12,'Claim Data'!$K$2:$K$101))</f>
        <v/>
      </c>
      <c r="E12" s="13">
        <f>IF($A12="","",SUMIF('Claim Data'!$A$2:$A$101,$A12,'Claim Data'!$O$2:$O$101))</f>
        <v/>
      </c>
      <c r="F12" s="13">
        <f>IF(OR(D12="",E12=""),"",D12+E12)</f>
        <v/>
      </c>
    </row>
    <row r="13">
      <c r="A13" s="11">
        <f>IF('Claim Data'!$A$4="","",'Claim Data'!$A$4)</f>
        <v/>
      </c>
      <c r="B13" s="24">
        <f>IF('Claim Data'!$B$4="","",'Claim Data'!$B$4)</f>
        <v/>
      </c>
      <c r="C13" s="11">
        <f>IF('Claim Data'!$F$4="","",'Claim Data'!$F$4)</f>
        <v/>
      </c>
      <c r="D13" s="6">
        <f>IF($A13="","",SUMIF('Claim Data'!$A$2:$A$101,$A13,'Claim Data'!$K$2:$K$101))</f>
        <v/>
      </c>
      <c r="E13" s="6">
        <f>IF($A13="","",SUMIF('Claim Data'!$A$2:$A$101,$A13,'Claim Data'!$O$2:$O$101))</f>
        <v/>
      </c>
      <c r="F13" s="6">
        <f>IF(OR(D13="",E13=""),"",D13+E13)</f>
        <v/>
      </c>
    </row>
    <row r="14">
      <c r="A14" s="16">
        <f>IF('Claim Data'!$A$5="","",'Claim Data'!$A$5)</f>
        <v/>
      </c>
      <c r="B14" s="25">
        <f>IF('Claim Data'!$B$5="","",'Claim Data'!$B$5)</f>
        <v/>
      </c>
      <c r="C14" s="16">
        <f>IF('Claim Data'!$F$5="","",'Claim Data'!$F$5)</f>
        <v/>
      </c>
      <c r="D14" s="13">
        <f>IF($A14="","",SUMIF('Claim Data'!$A$2:$A$101,$A14,'Claim Data'!$K$2:$K$101))</f>
        <v/>
      </c>
      <c r="E14" s="13">
        <f>IF($A14="","",SUMIF('Claim Data'!$A$2:$A$101,$A14,'Claim Data'!$O$2:$O$101))</f>
        <v/>
      </c>
      <c r="F14" s="13">
        <f>IF(OR(D14="",E14=""),"",D14+E14)</f>
        <v/>
      </c>
    </row>
    <row r="15">
      <c r="A15" s="11">
        <f>IF('Claim Data'!$A$6="","",'Claim Data'!$A$6)</f>
        <v/>
      </c>
      <c r="B15" s="24">
        <f>IF('Claim Data'!$B$6="","",'Claim Data'!$B$6)</f>
        <v/>
      </c>
      <c r="C15" s="11">
        <f>IF('Claim Data'!$F$6="","",'Claim Data'!$F$6)</f>
        <v/>
      </c>
      <c r="D15" s="6">
        <f>IF($A15="","",SUMIF('Claim Data'!$A$2:$A$101,$A15,'Claim Data'!$K$2:$K$101))</f>
        <v/>
      </c>
      <c r="E15" s="6">
        <f>IF($A15="","",SUMIF('Claim Data'!$A$2:$A$101,$A15,'Claim Data'!$O$2:$O$101))</f>
        <v/>
      </c>
      <c r="F15" s="6">
        <f>IF(OR(D15="",E15=""),"",D15+E15)</f>
        <v/>
      </c>
    </row>
    <row r="16">
      <c r="A16" s="16">
        <f>IF('Claim Data'!$A$7="","",'Claim Data'!$A$7)</f>
        <v/>
      </c>
      <c r="B16" s="25">
        <f>IF('Claim Data'!$B$7="","",'Claim Data'!$B$7)</f>
        <v/>
      </c>
      <c r="C16" s="16">
        <f>IF('Claim Data'!$F$7="","",'Claim Data'!$F$7)</f>
        <v/>
      </c>
      <c r="D16" s="13">
        <f>IF($A16="","",SUMIF('Claim Data'!$A$2:$A$101,$A16,'Claim Data'!$K$2:$K$101))</f>
        <v/>
      </c>
      <c r="E16" s="13">
        <f>IF($A16="","",SUMIF('Claim Data'!$A$2:$A$101,$A16,'Claim Data'!$O$2:$O$101))</f>
        <v/>
      </c>
      <c r="F16" s="13">
        <f>IF(OR(D16="",E16=""),"",D16+E16)</f>
        <v/>
      </c>
    </row>
    <row r="17">
      <c r="A17" s="11">
        <f>IF('Claim Data'!$A$8="","",'Claim Data'!$A$8)</f>
        <v/>
      </c>
      <c r="B17" s="24">
        <f>IF('Claim Data'!$B$8="","",'Claim Data'!$B$8)</f>
        <v/>
      </c>
      <c r="C17" s="11">
        <f>IF('Claim Data'!$F$8="","",'Claim Data'!$F$8)</f>
        <v/>
      </c>
      <c r="D17" s="6">
        <f>IF($A17="","",SUMIF('Claim Data'!$A$2:$A$101,$A17,'Claim Data'!$K$2:$K$101))</f>
        <v/>
      </c>
      <c r="E17" s="6">
        <f>IF($A17="","",SUMIF('Claim Data'!$A$2:$A$101,$A17,'Claim Data'!$O$2:$O$101))</f>
        <v/>
      </c>
      <c r="F17" s="6">
        <f>IF(OR(D17="",E17=""),"",D17+E17)</f>
        <v/>
      </c>
    </row>
    <row r="18">
      <c r="A18" s="16">
        <f>IF('Claim Data'!$A$9="","",'Claim Data'!$A$9)</f>
        <v/>
      </c>
      <c r="B18" s="25">
        <f>IF('Claim Data'!$B$9="","",'Claim Data'!$B$9)</f>
        <v/>
      </c>
      <c r="C18" s="16">
        <f>IF('Claim Data'!$F$9="","",'Claim Data'!$F$9)</f>
        <v/>
      </c>
      <c r="D18" s="13">
        <f>IF($A18="","",SUMIF('Claim Data'!$A$2:$A$101,$A18,'Claim Data'!$K$2:$K$101))</f>
        <v/>
      </c>
      <c r="E18" s="13">
        <f>IF($A18="","",SUMIF('Claim Data'!$A$2:$A$101,$A18,'Claim Data'!$O$2:$O$101))</f>
        <v/>
      </c>
      <c r="F18" s="13">
        <f>IF(OR(D18="",E18=""),"",D18+E18)</f>
        <v/>
      </c>
    </row>
    <row r="19">
      <c r="A19" s="11">
        <f>IF('Claim Data'!$A$10="","",'Claim Data'!$A$10)</f>
        <v/>
      </c>
      <c r="B19" s="24">
        <f>IF('Claim Data'!$B$10="","",'Claim Data'!$B$10)</f>
        <v/>
      </c>
      <c r="C19" s="11">
        <f>IF('Claim Data'!$F$10="","",'Claim Data'!$F$10)</f>
        <v/>
      </c>
      <c r="D19" s="6">
        <f>IF($A19="","",SUMIF('Claim Data'!$A$2:$A$101,$A19,'Claim Data'!$K$2:$K$101))</f>
        <v/>
      </c>
      <c r="E19" s="6">
        <f>IF($A19="","",SUMIF('Claim Data'!$A$2:$A$101,$A19,'Claim Data'!$O$2:$O$101))</f>
        <v/>
      </c>
      <c r="F19" s="6">
        <f>IF(OR(D19="",E19=""),"",D19+E19)</f>
        <v/>
      </c>
    </row>
    <row r="20">
      <c r="A20" s="16">
        <f>IF('Claim Data'!$A$11="","",'Claim Data'!$A$11)</f>
        <v/>
      </c>
      <c r="B20" s="25">
        <f>IF('Claim Data'!$B$11="","",'Claim Data'!$B$11)</f>
        <v/>
      </c>
      <c r="C20" s="16">
        <f>IF('Claim Data'!$F$11="","",'Claim Data'!$F$11)</f>
        <v/>
      </c>
      <c r="D20" s="13">
        <f>IF($A20="","",SUMIF('Claim Data'!$A$2:$A$101,$A20,'Claim Data'!$K$2:$K$101))</f>
        <v/>
      </c>
      <c r="E20" s="13">
        <f>IF($A20="","",SUMIF('Claim Data'!$A$2:$A$101,$A20,'Claim Data'!$O$2:$O$101))</f>
        <v/>
      </c>
      <c r="F20" s="13">
        <f>IF(OR(D20="",E20=""),"",D20+E20)</f>
        <v/>
      </c>
    </row>
    <row r="21">
      <c r="A21" s="11">
        <f>IF('Claim Data'!$A$12="","",'Claim Data'!$A$12)</f>
        <v/>
      </c>
      <c r="B21" s="24">
        <f>IF('Claim Data'!$B$12="","",'Claim Data'!$B$12)</f>
        <v/>
      </c>
      <c r="C21" s="11">
        <f>IF('Claim Data'!$F$12="","",'Claim Data'!$F$12)</f>
        <v/>
      </c>
      <c r="D21" s="6">
        <f>IF($A21="","",SUMIF('Claim Data'!$A$2:$A$101,$A21,'Claim Data'!$K$2:$K$101))</f>
        <v/>
      </c>
      <c r="E21" s="6">
        <f>IF($A21="","",SUMIF('Claim Data'!$A$2:$A$101,$A21,'Claim Data'!$O$2:$O$101))</f>
        <v/>
      </c>
      <c r="F21" s="6">
        <f>IF(OR(D21="",E21=""),"",D21+E21)</f>
        <v/>
      </c>
    </row>
    <row r="22">
      <c r="A22" s="16">
        <f>IF('Claim Data'!$A$13="","",'Claim Data'!$A$13)</f>
        <v/>
      </c>
      <c r="B22" s="25">
        <f>IF('Claim Data'!$B$13="","",'Claim Data'!$B$13)</f>
        <v/>
      </c>
      <c r="C22" s="16">
        <f>IF('Claim Data'!$F$13="","",'Claim Data'!$F$13)</f>
        <v/>
      </c>
      <c r="D22" s="13">
        <f>IF($A22="","",SUMIF('Claim Data'!$A$2:$A$101,$A22,'Claim Data'!$K$2:$K$101))</f>
        <v/>
      </c>
      <c r="E22" s="13">
        <f>IF($A22="","",SUMIF('Claim Data'!$A$2:$A$101,$A22,'Claim Data'!$O$2:$O$101))</f>
        <v/>
      </c>
      <c r="F22" s="13">
        <f>IF(OR(D22="",E22=""),"",D22+E22)</f>
        <v/>
      </c>
    </row>
    <row r="23">
      <c r="A23" s="11">
        <f>IF('Claim Data'!$A$14="","",'Claim Data'!$A$14)</f>
        <v/>
      </c>
      <c r="B23" s="24">
        <f>IF('Claim Data'!$B$14="","",'Claim Data'!$B$14)</f>
        <v/>
      </c>
      <c r="C23" s="11">
        <f>IF('Claim Data'!$F$14="","",'Claim Data'!$F$14)</f>
        <v/>
      </c>
      <c r="D23" s="6">
        <f>IF($A23="","",SUMIF('Claim Data'!$A$2:$A$101,$A23,'Claim Data'!$K$2:$K$101))</f>
        <v/>
      </c>
      <c r="E23" s="6">
        <f>IF($A23="","",SUMIF('Claim Data'!$A$2:$A$101,$A23,'Claim Data'!$O$2:$O$101))</f>
        <v/>
      </c>
      <c r="F23" s="6">
        <f>IF(OR(D23="",E23=""),"",D23+E23)</f>
        <v/>
      </c>
    </row>
    <row r="24">
      <c r="A24" s="16">
        <f>IF('Claim Data'!$A$15="","",'Claim Data'!$A$15)</f>
        <v/>
      </c>
      <c r="B24" s="25">
        <f>IF('Claim Data'!$B$15="","",'Claim Data'!$B$15)</f>
        <v/>
      </c>
      <c r="C24" s="16">
        <f>IF('Claim Data'!$F$15="","",'Claim Data'!$F$15)</f>
        <v/>
      </c>
      <c r="D24" s="13">
        <f>IF($A24="","",SUMIF('Claim Data'!$A$2:$A$101,$A24,'Claim Data'!$K$2:$K$101))</f>
        <v/>
      </c>
      <c r="E24" s="13">
        <f>IF($A24="","",SUMIF('Claim Data'!$A$2:$A$101,$A24,'Claim Data'!$O$2:$O$101))</f>
        <v/>
      </c>
      <c r="F24" s="13">
        <f>IF(OR(D24="",E24=""),"",D24+E24)</f>
        <v/>
      </c>
    </row>
    <row r="25">
      <c r="A25" s="11">
        <f>IF('Claim Data'!$A$16="","",'Claim Data'!$A$16)</f>
        <v/>
      </c>
      <c r="B25" s="24">
        <f>IF('Claim Data'!$B$16="","",'Claim Data'!$B$16)</f>
        <v/>
      </c>
      <c r="C25" s="11">
        <f>IF('Claim Data'!$F$16="","",'Claim Data'!$F$16)</f>
        <v/>
      </c>
      <c r="D25" s="6">
        <f>IF($A25="","",SUMIF('Claim Data'!$A$2:$A$101,$A25,'Claim Data'!$K$2:$K$101))</f>
        <v/>
      </c>
      <c r="E25" s="6">
        <f>IF($A25="","",SUMIF('Claim Data'!$A$2:$A$101,$A25,'Claim Data'!$O$2:$O$101))</f>
        <v/>
      </c>
      <c r="F25" s="6">
        <f>IF(OR(D25="",E25=""),"",D25+E25)</f>
        <v/>
      </c>
    </row>
    <row r="26">
      <c r="A26" s="16">
        <f>IF('Claim Data'!$A$17="","",'Claim Data'!$A$17)</f>
        <v/>
      </c>
      <c r="B26" s="25">
        <f>IF('Claim Data'!$B$17="","",'Claim Data'!$B$17)</f>
        <v/>
      </c>
      <c r="C26" s="16">
        <f>IF('Claim Data'!$F$17="","",'Claim Data'!$F$17)</f>
        <v/>
      </c>
      <c r="D26" s="13">
        <f>IF($A26="","",SUMIF('Claim Data'!$A$2:$A$101,$A26,'Claim Data'!$K$2:$K$101))</f>
        <v/>
      </c>
      <c r="E26" s="13">
        <f>IF($A26="","",SUMIF('Claim Data'!$A$2:$A$101,$A26,'Claim Data'!$O$2:$O$101))</f>
        <v/>
      </c>
      <c r="F26" s="13">
        <f>IF(OR(D26="",E26=""),"",D26+E26)</f>
        <v/>
      </c>
    </row>
    <row r="27">
      <c r="A27" s="11">
        <f>IF('Claim Data'!$A$18="","",'Claim Data'!$A$18)</f>
        <v/>
      </c>
      <c r="B27" s="24">
        <f>IF('Claim Data'!$B$18="","",'Claim Data'!$B$18)</f>
        <v/>
      </c>
      <c r="C27" s="11">
        <f>IF('Claim Data'!$F$18="","",'Claim Data'!$F$18)</f>
        <v/>
      </c>
      <c r="D27" s="6">
        <f>IF($A27="","",SUMIF('Claim Data'!$A$2:$A$101,$A27,'Claim Data'!$K$2:$K$101))</f>
        <v/>
      </c>
      <c r="E27" s="6">
        <f>IF($A27="","",SUMIF('Claim Data'!$A$2:$A$101,$A27,'Claim Data'!$O$2:$O$101))</f>
        <v/>
      </c>
      <c r="F27" s="6">
        <f>IF(OR(D27="",E27=""),"",D27+E27)</f>
        <v/>
      </c>
    </row>
    <row r="28">
      <c r="A28" s="16">
        <f>IF('Claim Data'!$A$19="","",'Claim Data'!$A$19)</f>
        <v/>
      </c>
      <c r="B28" s="25">
        <f>IF('Claim Data'!$B$19="","",'Claim Data'!$B$19)</f>
        <v/>
      </c>
      <c r="C28" s="16">
        <f>IF('Claim Data'!$F$19="","",'Claim Data'!$F$19)</f>
        <v/>
      </c>
      <c r="D28" s="13">
        <f>IF($A28="","",SUMIF('Claim Data'!$A$2:$A$101,$A28,'Claim Data'!$K$2:$K$101))</f>
        <v/>
      </c>
      <c r="E28" s="13">
        <f>IF($A28="","",SUMIF('Claim Data'!$A$2:$A$101,$A28,'Claim Data'!$O$2:$O$101))</f>
        <v/>
      </c>
      <c r="F28" s="13">
        <f>IF(OR(D28="",E28=""),"",D28+E28)</f>
        <v/>
      </c>
    </row>
    <row r="29">
      <c r="A29" s="11">
        <f>IF('Claim Data'!$A$20="","",'Claim Data'!$A$20)</f>
        <v/>
      </c>
      <c r="B29" s="24">
        <f>IF('Claim Data'!$B$20="","",'Claim Data'!$B$20)</f>
        <v/>
      </c>
      <c r="C29" s="11">
        <f>IF('Claim Data'!$F$20="","",'Claim Data'!$F$20)</f>
        <v/>
      </c>
      <c r="D29" s="6">
        <f>IF($A29="","",SUMIF('Claim Data'!$A$2:$A$101,$A29,'Claim Data'!$K$2:$K$101))</f>
        <v/>
      </c>
      <c r="E29" s="6">
        <f>IF($A29="","",SUMIF('Claim Data'!$A$2:$A$101,$A29,'Claim Data'!$O$2:$O$101))</f>
        <v/>
      </c>
      <c r="F29" s="6">
        <f>IF(OR(D29="",E29=""),"",D29+E29)</f>
        <v/>
      </c>
    </row>
    <row r="30">
      <c r="A30" s="16">
        <f>IF('Claim Data'!$A$21="","",'Claim Data'!$A$21)</f>
        <v/>
      </c>
      <c r="B30" s="25">
        <f>IF('Claim Data'!$B$21="","",'Claim Data'!$B$21)</f>
        <v/>
      </c>
      <c r="C30" s="16">
        <f>IF('Claim Data'!$F$21="","",'Claim Data'!$F$21)</f>
        <v/>
      </c>
      <c r="D30" s="13">
        <f>IF($A30="","",SUMIF('Claim Data'!$A$2:$A$101,$A30,'Claim Data'!$K$2:$K$101))</f>
        <v/>
      </c>
      <c r="E30" s="13">
        <f>IF($A30="","",SUMIF('Claim Data'!$A$2:$A$101,$A30,'Claim Data'!$O$2:$O$101))</f>
        <v/>
      </c>
      <c r="F30" s="13">
        <f>IF(OR(D30="",E30=""),"",D30+E30)</f>
        <v/>
      </c>
    </row>
    <row r="31">
      <c r="A31" s="11">
        <f>IF('Claim Data'!$A$22="","",'Claim Data'!$A$22)</f>
        <v/>
      </c>
      <c r="B31" s="24">
        <f>IF('Claim Data'!$B$22="","",'Claim Data'!$B$22)</f>
        <v/>
      </c>
      <c r="C31" s="11">
        <f>IF('Claim Data'!$F$22="","",'Claim Data'!$F$22)</f>
        <v/>
      </c>
      <c r="D31" s="6">
        <f>IF($A31="","",SUMIF('Claim Data'!$A$2:$A$101,$A31,'Claim Data'!$K$2:$K$101))</f>
        <v/>
      </c>
      <c r="E31" s="6">
        <f>IF($A31="","",SUMIF('Claim Data'!$A$2:$A$101,$A31,'Claim Data'!$O$2:$O$101))</f>
        <v/>
      </c>
      <c r="F31" s="6">
        <f>IF(OR(D31="",E31=""),"",D31+E31)</f>
        <v/>
      </c>
    </row>
    <row r="32">
      <c r="A32" s="16">
        <f>IF('Claim Data'!$A$23="","",'Claim Data'!$A$23)</f>
        <v/>
      </c>
      <c r="B32" s="25">
        <f>IF('Claim Data'!$B$23="","",'Claim Data'!$B$23)</f>
        <v/>
      </c>
      <c r="C32" s="16">
        <f>IF('Claim Data'!$F$23="","",'Claim Data'!$F$23)</f>
        <v/>
      </c>
      <c r="D32" s="13">
        <f>IF($A32="","",SUMIF('Claim Data'!$A$2:$A$101,$A32,'Claim Data'!$K$2:$K$101))</f>
        <v/>
      </c>
      <c r="E32" s="13">
        <f>IF($A32="","",SUMIF('Claim Data'!$A$2:$A$101,$A32,'Claim Data'!$O$2:$O$101))</f>
        <v/>
      </c>
      <c r="F32" s="13">
        <f>IF(OR(D32="",E32=""),"",D32+E32)</f>
        <v/>
      </c>
    </row>
    <row r="33">
      <c r="A33" s="11">
        <f>IF('Claim Data'!$A$24="","",'Claim Data'!$A$24)</f>
        <v/>
      </c>
      <c r="B33" s="24">
        <f>IF('Claim Data'!$B$24="","",'Claim Data'!$B$24)</f>
        <v/>
      </c>
      <c r="C33" s="11">
        <f>IF('Claim Data'!$F$24="","",'Claim Data'!$F$24)</f>
        <v/>
      </c>
      <c r="D33" s="6">
        <f>IF($A33="","",SUMIF('Claim Data'!$A$2:$A$101,$A33,'Claim Data'!$K$2:$K$101))</f>
        <v/>
      </c>
      <c r="E33" s="6">
        <f>IF($A33="","",SUMIF('Claim Data'!$A$2:$A$101,$A33,'Claim Data'!$O$2:$O$101))</f>
        <v/>
      </c>
      <c r="F33" s="6">
        <f>IF(OR(D33="",E33=""),"",D33+E33)</f>
        <v/>
      </c>
    </row>
    <row r="34">
      <c r="A34" s="16">
        <f>IF('Claim Data'!$A$25="","",'Claim Data'!$A$25)</f>
        <v/>
      </c>
      <c r="B34" s="25">
        <f>IF('Claim Data'!$B$25="","",'Claim Data'!$B$25)</f>
        <v/>
      </c>
      <c r="C34" s="16">
        <f>IF('Claim Data'!$F$25="","",'Claim Data'!$F$25)</f>
        <v/>
      </c>
      <c r="D34" s="13">
        <f>IF($A34="","",SUMIF('Claim Data'!$A$2:$A$101,$A34,'Claim Data'!$K$2:$K$101))</f>
        <v/>
      </c>
      <c r="E34" s="13">
        <f>IF($A34="","",SUMIF('Claim Data'!$A$2:$A$101,$A34,'Claim Data'!$O$2:$O$101))</f>
        <v/>
      </c>
      <c r="F34" s="13">
        <f>IF(OR(D34="",E34=""),"",D34+E34)</f>
        <v/>
      </c>
    </row>
    <row r="35">
      <c r="A35" s="11">
        <f>IF('Claim Data'!$A$26="","",'Claim Data'!$A$26)</f>
        <v/>
      </c>
      <c r="B35" s="24">
        <f>IF('Claim Data'!$B$26="","",'Claim Data'!$B$26)</f>
        <v/>
      </c>
      <c r="C35" s="11">
        <f>IF('Claim Data'!$F$26="","",'Claim Data'!$F$26)</f>
        <v/>
      </c>
      <c r="D35" s="6">
        <f>IF($A35="","",SUMIF('Claim Data'!$A$2:$A$101,$A35,'Claim Data'!$K$2:$K$101))</f>
        <v/>
      </c>
      <c r="E35" s="6">
        <f>IF($A35="","",SUMIF('Claim Data'!$A$2:$A$101,$A35,'Claim Data'!$O$2:$O$101))</f>
        <v/>
      </c>
      <c r="F35" s="6">
        <f>IF(OR(D35="",E35=""),"",D35+E35)</f>
        <v/>
      </c>
    </row>
    <row r="36">
      <c r="A36" s="16">
        <f>IF('Claim Data'!$A$27="","",'Claim Data'!$A$27)</f>
        <v/>
      </c>
      <c r="B36" s="25">
        <f>IF('Claim Data'!$B$27="","",'Claim Data'!$B$27)</f>
        <v/>
      </c>
      <c r="C36" s="16">
        <f>IF('Claim Data'!$F$27="","",'Claim Data'!$F$27)</f>
        <v/>
      </c>
      <c r="D36" s="13">
        <f>IF($A36="","",SUMIF('Claim Data'!$A$2:$A$101,$A36,'Claim Data'!$K$2:$K$101))</f>
        <v/>
      </c>
      <c r="E36" s="13">
        <f>IF($A36="","",SUMIF('Claim Data'!$A$2:$A$101,$A36,'Claim Data'!$O$2:$O$101))</f>
        <v/>
      </c>
      <c r="F36" s="13">
        <f>IF(OR(D36="",E36=""),"",D36+E36)</f>
        <v/>
      </c>
    </row>
    <row r="37">
      <c r="A37" s="11">
        <f>IF('Claim Data'!$A$28="","",'Claim Data'!$A$28)</f>
        <v/>
      </c>
      <c r="B37" s="24">
        <f>IF('Claim Data'!$B$28="","",'Claim Data'!$B$28)</f>
        <v/>
      </c>
      <c r="C37" s="11">
        <f>IF('Claim Data'!$F$28="","",'Claim Data'!$F$28)</f>
        <v/>
      </c>
      <c r="D37" s="6">
        <f>IF($A37="","",SUMIF('Claim Data'!$A$2:$A$101,$A37,'Claim Data'!$K$2:$K$101))</f>
        <v/>
      </c>
      <c r="E37" s="6">
        <f>IF($A37="","",SUMIF('Claim Data'!$A$2:$A$101,$A37,'Claim Data'!$O$2:$O$101))</f>
        <v/>
      </c>
      <c r="F37" s="6">
        <f>IF(OR(D37="",E37=""),"",D37+E37)</f>
        <v/>
      </c>
    </row>
    <row r="38">
      <c r="A38" s="16">
        <f>IF('Claim Data'!$A$29="","",'Claim Data'!$A$29)</f>
        <v/>
      </c>
      <c r="B38" s="25">
        <f>IF('Claim Data'!$B$29="","",'Claim Data'!$B$29)</f>
        <v/>
      </c>
      <c r="C38" s="16">
        <f>IF('Claim Data'!$F$29="","",'Claim Data'!$F$29)</f>
        <v/>
      </c>
      <c r="D38" s="13">
        <f>IF($A38="","",SUMIF('Claim Data'!$A$2:$A$101,$A38,'Claim Data'!$K$2:$K$101))</f>
        <v/>
      </c>
      <c r="E38" s="13">
        <f>IF($A38="","",SUMIF('Claim Data'!$A$2:$A$101,$A38,'Claim Data'!$O$2:$O$101))</f>
        <v/>
      </c>
      <c r="F38" s="13">
        <f>IF(OR(D38="",E38=""),"",D38+E38)</f>
        <v/>
      </c>
    </row>
    <row r="39">
      <c r="A39" s="11">
        <f>IF('Claim Data'!$A$30="","",'Claim Data'!$A$30)</f>
        <v/>
      </c>
      <c r="B39" s="24">
        <f>IF('Claim Data'!$B$30="","",'Claim Data'!$B$30)</f>
        <v/>
      </c>
      <c r="C39" s="11">
        <f>IF('Claim Data'!$F$30="","",'Claim Data'!$F$30)</f>
        <v/>
      </c>
      <c r="D39" s="6">
        <f>IF($A39="","",SUMIF('Claim Data'!$A$2:$A$101,$A39,'Claim Data'!$K$2:$K$101))</f>
        <v/>
      </c>
      <c r="E39" s="6">
        <f>IF($A39="","",SUMIF('Claim Data'!$A$2:$A$101,$A39,'Claim Data'!$O$2:$O$101))</f>
        <v/>
      </c>
      <c r="F39" s="6">
        <f>IF(OR(D39="",E39=""),"",D39+E39)</f>
        <v/>
      </c>
    </row>
    <row r="40">
      <c r="A40" s="16">
        <f>IF('Claim Data'!$A$31="","",'Claim Data'!$A$31)</f>
        <v/>
      </c>
      <c r="B40" s="25">
        <f>IF('Claim Data'!$B$31="","",'Claim Data'!$B$31)</f>
        <v/>
      </c>
      <c r="C40" s="16">
        <f>IF('Claim Data'!$F$31="","",'Claim Data'!$F$31)</f>
        <v/>
      </c>
      <c r="D40" s="13">
        <f>IF($A40="","",SUMIF('Claim Data'!$A$2:$A$101,$A40,'Claim Data'!$K$2:$K$101))</f>
        <v/>
      </c>
      <c r="E40" s="13">
        <f>IF($A40="","",SUMIF('Claim Data'!$A$2:$A$101,$A40,'Claim Data'!$O$2:$O$101))</f>
        <v/>
      </c>
      <c r="F40" s="13">
        <f>IF(OR(D40="",E40=""),"",D40+E40)</f>
        <v/>
      </c>
    </row>
    <row r="41">
      <c r="A41" s="11">
        <f>IF('Claim Data'!$A$32="","",'Claim Data'!$A$32)</f>
        <v/>
      </c>
      <c r="B41" s="24">
        <f>IF('Claim Data'!$B$32="","",'Claim Data'!$B$32)</f>
        <v/>
      </c>
      <c r="C41" s="11">
        <f>IF('Claim Data'!$F$32="","",'Claim Data'!$F$32)</f>
        <v/>
      </c>
      <c r="D41" s="6">
        <f>IF($A41="","",SUMIF('Claim Data'!$A$2:$A$101,$A41,'Claim Data'!$K$2:$K$101))</f>
        <v/>
      </c>
      <c r="E41" s="6">
        <f>IF($A41="","",SUMIF('Claim Data'!$A$2:$A$101,$A41,'Claim Data'!$O$2:$O$101))</f>
        <v/>
      </c>
      <c r="F41" s="6">
        <f>IF(OR(D41="",E41=""),"",D41+E41)</f>
        <v/>
      </c>
    </row>
    <row r="42">
      <c r="A42" s="16">
        <f>IF('Claim Data'!$A$33="","",'Claim Data'!$A$33)</f>
        <v/>
      </c>
      <c r="B42" s="25">
        <f>IF('Claim Data'!$B$33="","",'Claim Data'!$B$33)</f>
        <v/>
      </c>
      <c r="C42" s="16">
        <f>IF('Claim Data'!$F$33="","",'Claim Data'!$F$33)</f>
        <v/>
      </c>
      <c r="D42" s="13">
        <f>IF($A42="","",SUMIF('Claim Data'!$A$2:$A$101,$A42,'Claim Data'!$K$2:$K$101))</f>
        <v/>
      </c>
      <c r="E42" s="13">
        <f>IF($A42="","",SUMIF('Claim Data'!$A$2:$A$101,$A42,'Claim Data'!$O$2:$O$101))</f>
        <v/>
      </c>
      <c r="F42" s="13">
        <f>IF(OR(D42="",E42=""),"",D42+E42)</f>
        <v/>
      </c>
    </row>
    <row r="43">
      <c r="A43" s="11">
        <f>IF('Claim Data'!$A$34="","",'Claim Data'!$A$34)</f>
        <v/>
      </c>
      <c r="B43" s="24">
        <f>IF('Claim Data'!$B$34="","",'Claim Data'!$B$34)</f>
        <v/>
      </c>
      <c r="C43" s="11">
        <f>IF('Claim Data'!$F$34="","",'Claim Data'!$F$34)</f>
        <v/>
      </c>
      <c r="D43" s="6">
        <f>IF($A43="","",SUMIF('Claim Data'!$A$2:$A$101,$A43,'Claim Data'!$K$2:$K$101))</f>
        <v/>
      </c>
      <c r="E43" s="6">
        <f>IF($A43="","",SUMIF('Claim Data'!$A$2:$A$101,$A43,'Claim Data'!$O$2:$O$101))</f>
        <v/>
      </c>
      <c r="F43" s="6">
        <f>IF(OR(D43="",E43=""),"",D43+E43)</f>
        <v/>
      </c>
    </row>
    <row r="44">
      <c r="A44" s="16">
        <f>IF('Claim Data'!$A$35="","",'Claim Data'!$A$35)</f>
        <v/>
      </c>
      <c r="B44" s="25">
        <f>IF('Claim Data'!$B$35="","",'Claim Data'!$B$35)</f>
        <v/>
      </c>
      <c r="C44" s="16">
        <f>IF('Claim Data'!$F$35="","",'Claim Data'!$F$35)</f>
        <v/>
      </c>
      <c r="D44" s="13">
        <f>IF($A44="","",SUMIF('Claim Data'!$A$2:$A$101,$A44,'Claim Data'!$K$2:$K$101))</f>
        <v/>
      </c>
      <c r="E44" s="13">
        <f>IF($A44="","",SUMIF('Claim Data'!$A$2:$A$101,$A44,'Claim Data'!$O$2:$O$101))</f>
        <v/>
      </c>
      <c r="F44" s="13">
        <f>IF(OR(D44="",E44=""),"",D44+E44)</f>
        <v/>
      </c>
    </row>
    <row r="45">
      <c r="A45" s="11">
        <f>IF('Claim Data'!$A$36="","",'Claim Data'!$A$36)</f>
        <v/>
      </c>
      <c r="B45" s="24">
        <f>IF('Claim Data'!$B$36="","",'Claim Data'!$B$36)</f>
        <v/>
      </c>
      <c r="C45" s="11">
        <f>IF('Claim Data'!$F$36="","",'Claim Data'!$F$36)</f>
        <v/>
      </c>
      <c r="D45" s="6">
        <f>IF($A45="","",SUMIF('Claim Data'!$A$2:$A$101,$A45,'Claim Data'!$K$2:$K$101))</f>
        <v/>
      </c>
      <c r="E45" s="6">
        <f>IF($A45="","",SUMIF('Claim Data'!$A$2:$A$101,$A45,'Claim Data'!$O$2:$O$101))</f>
        <v/>
      </c>
      <c r="F45" s="6">
        <f>IF(OR(D45="",E45=""),"",D45+E45)</f>
        <v/>
      </c>
    </row>
    <row r="46">
      <c r="A46" s="16">
        <f>IF('Claim Data'!$A$37="","",'Claim Data'!$A$37)</f>
        <v/>
      </c>
      <c r="B46" s="25">
        <f>IF('Claim Data'!$B$37="","",'Claim Data'!$B$37)</f>
        <v/>
      </c>
      <c r="C46" s="16">
        <f>IF('Claim Data'!$F$37="","",'Claim Data'!$F$37)</f>
        <v/>
      </c>
      <c r="D46" s="13">
        <f>IF($A46="","",SUMIF('Claim Data'!$A$2:$A$101,$A46,'Claim Data'!$K$2:$K$101))</f>
        <v/>
      </c>
      <c r="E46" s="13">
        <f>IF($A46="","",SUMIF('Claim Data'!$A$2:$A$101,$A46,'Claim Data'!$O$2:$O$101))</f>
        <v/>
      </c>
      <c r="F46" s="13">
        <f>IF(OR(D46="",E46=""),"",D46+E46)</f>
        <v/>
      </c>
    </row>
    <row r="47">
      <c r="A47" s="11">
        <f>IF('Claim Data'!$A$38="","",'Claim Data'!$A$38)</f>
        <v/>
      </c>
      <c r="B47" s="24">
        <f>IF('Claim Data'!$B$38="","",'Claim Data'!$B$38)</f>
        <v/>
      </c>
      <c r="C47" s="11">
        <f>IF('Claim Data'!$F$38="","",'Claim Data'!$F$38)</f>
        <v/>
      </c>
      <c r="D47" s="6">
        <f>IF($A47="","",SUMIF('Claim Data'!$A$2:$A$101,$A47,'Claim Data'!$K$2:$K$101))</f>
        <v/>
      </c>
      <c r="E47" s="6">
        <f>IF($A47="","",SUMIF('Claim Data'!$A$2:$A$101,$A47,'Claim Data'!$O$2:$O$101))</f>
        <v/>
      </c>
      <c r="F47" s="6">
        <f>IF(OR(D47="",E47=""),"",D47+E47)</f>
        <v/>
      </c>
    </row>
    <row r="48">
      <c r="A48" s="16">
        <f>IF('Claim Data'!$A$39="","",'Claim Data'!$A$39)</f>
        <v/>
      </c>
      <c r="B48" s="25">
        <f>IF('Claim Data'!$B$39="","",'Claim Data'!$B$39)</f>
        <v/>
      </c>
      <c r="C48" s="16">
        <f>IF('Claim Data'!$F$39="","",'Claim Data'!$F$39)</f>
        <v/>
      </c>
      <c r="D48" s="13">
        <f>IF($A48="","",SUMIF('Claim Data'!$A$2:$A$101,$A48,'Claim Data'!$K$2:$K$101))</f>
        <v/>
      </c>
      <c r="E48" s="13">
        <f>IF($A48="","",SUMIF('Claim Data'!$A$2:$A$101,$A48,'Claim Data'!$O$2:$O$101))</f>
        <v/>
      </c>
      <c r="F48" s="13">
        <f>IF(OR(D48="",E48=""),"",D48+E48)</f>
        <v/>
      </c>
    </row>
    <row r="49">
      <c r="A49" s="11">
        <f>IF('Claim Data'!$A$40="","",'Claim Data'!$A$40)</f>
        <v/>
      </c>
      <c r="B49" s="24">
        <f>IF('Claim Data'!$B$40="","",'Claim Data'!$B$40)</f>
        <v/>
      </c>
      <c r="C49" s="11">
        <f>IF('Claim Data'!$F$40="","",'Claim Data'!$F$40)</f>
        <v/>
      </c>
      <c r="D49" s="6">
        <f>IF($A49="","",SUMIF('Claim Data'!$A$2:$A$101,$A49,'Claim Data'!$K$2:$K$101))</f>
        <v/>
      </c>
      <c r="E49" s="6">
        <f>IF($A49="","",SUMIF('Claim Data'!$A$2:$A$101,$A49,'Claim Data'!$O$2:$O$101))</f>
        <v/>
      </c>
      <c r="F49" s="6">
        <f>IF(OR(D49="",E49=""),"",D49+E49)</f>
        <v/>
      </c>
    </row>
    <row r="50">
      <c r="A50" s="16">
        <f>IF('Claim Data'!$A$41="","",'Claim Data'!$A$41)</f>
        <v/>
      </c>
      <c r="B50" s="25">
        <f>IF('Claim Data'!$B$41="","",'Claim Data'!$B$41)</f>
        <v/>
      </c>
      <c r="C50" s="16">
        <f>IF('Claim Data'!$F$41="","",'Claim Data'!$F$41)</f>
        <v/>
      </c>
      <c r="D50" s="13">
        <f>IF($A50="","",SUMIF('Claim Data'!$A$2:$A$101,$A50,'Claim Data'!$K$2:$K$101))</f>
        <v/>
      </c>
      <c r="E50" s="13">
        <f>IF($A50="","",SUMIF('Claim Data'!$A$2:$A$101,$A50,'Claim Data'!$O$2:$O$101))</f>
        <v/>
      </c>
      <c r="F50" s="13">
        <f>IF(OR(D50="",E50=""),"",D50+E50)</f>
        <v/>
      </c>
    </row>
    <row r="51">
      <c r="A51" s="11">
        <f>IF('Claim Data'!$A$42="","",'Claim Data'!$A$42)</f>
        <v/>
      </c>
      <c r="B51" s="24">
        <f>IF('Claim Data'!$B$42="","",'Claim Data'!$B$42)</f>
        <v/>
      </c>
      <c r="C51" s="11">
        <f>IF('Claim Data'!$F$42="","",'Claim Data'!$F$42)</f>
        <v/>
      </c>
      <c r="D51" s="6">
        <f>IF($A51="","",SUMIF('Claim Data'!$A$2:$A$101,$A51,'Claim Data'!$K$2:$K$101))</f>
        <v/>
      </c>
      <c r="E51" s="6">
        <f>IF($A51="","",SUMIF('Claim Data'!$A$2:$A$101,$A51,'Claim Data'!$O$2:$O$101))</f>
        <v/>
      </c>
      <c r="F51" s="6">
        <f>IF(OR(D51="",E51=""),"",D51+E51)</f>
        <v/>
      </c>
    </row>
    <row r="52">
      <c r="A52" s="16">
        <f>IF('Claim Data'!$A$43="","",'Claim Data'!$A$43)</f>
        <v/>
      </c>
      <c r="B52" s="25">
        <f>IF('Claim Data'!$B$43="","",'Claim Data'!$B$43)</f>
        <v/>
      </c>
      <c r="C52" s="16">
        <f>IF('Claim Data'!$F$43="","",'Claim Data'!$F$43)</f>
        <v/>
      </c>
      <c r="D52" s="13">
        <f>IF($A52="","",SUMIF('Claim Data'!$A$2:$A$101,$A52,'Claim Data'!$K$2:$K$101))</f>
        <v/>
      </c>
      <c r="E52" s="13">
        <f>IF($A52="","",SUMIF('Claim Data'!$A$2:$A$101,$A52,'Claim Data'!$O$2:$O$101))</f>
        <v/>
      </c>
      <c r="F52" s="13">
        <f>IF(OR(D52="",E52=""),"",D52+E52)</f>
        <v/>
      </c>
    </row>
    <row r="53">
      <c r="A53" s="11">
        <f>IF('Claim Data'!$A$44="","",'Claim Data'!$A$44)</f>
        <v/>
      </c>
      <c r="B53" s="24">
        <f>IF('Claim Data'!$B$44="","",'Claim Data'!$B$44)</f>
        <v/>
      </c>
      <c r="C53" s="11">
        <f>IF('Claim Data'!$F$44="","",'Claim Data'!$F$44)</f>
        <v/>
      </c>
      <c r="D53" s="6">
        <f>IF($A53="","",SUMIF('Claim Data'!$A$2:$A$101,$A53,'Claim Data'!$K$2:$K$101))</f>
        <v/>
      </c>
      <c r="E53" s="6">
        <f>IF($A53="","",SUMIF('Claim Data'!$A$2:$A$101,$A53,'Claim Data'!$O$2:$O$101))</f>
        <v/>
      </c>
      <c r="F53" s="6">
        <f>IF(OR(D53="",E53=""),"",D53+E53)</f>
        <v/>
      </c>
    </row>
    <row r="54">
      <c r="A54" s="16">
        <f>IF('Claim Data'!$A$45="","",'Claim Data'!$A$45)</f>
        <v/>
      </c>
      <c r="B54" s="25">
        <f>IF('Claim Data'!$B$45="","",'Claim Data'!$B$45)</f>
        <v/>
      </c>
      <c r="C54" s="16">
        <f>IF('Claim Data'!$F$45="","",'Claim Data'!$F$45)</f>
        <v/>
      </c>
      <c r="D54" s="13">
        <f>IF($A54="","",SUMIF('Claim Data'!$A$2:$A$101,$A54,'Claim Data'!$K$2:$K$101))</f>
        <v/>
      </c>
      <c r="E54" s="13">
        <f>IF($A54="","",SUMIF('Claim Data'!$A$2:$A$101,$A54,'Claim Data'!$O$2:$O$101))</f>
        <v/>
      </c>
      <c r="F54" s="13">
        <f>IF(OR(D54="",E54=""),"",D54+E54)</f>
        <v/>
      </c>
    </row>
    <row r="55">
      <c r="A55" s="11">
        <f>IF('Claim Data'!$A$46="","",'Claim Data'!$A$46)</f>
        <v/>
      </c>
      <c r="B55" s="24">
        <f>IF('Claim Data'!$B$46="","",'Claim Data'!$B$46)</f>
        <v/>
      </c>
      <c r="C55" s="11">
        <f>IF('Claim Data'!$F$46="","",'Claim Data'!$F$46)</f>
        <v/>
      </c>
      <c r="D55" s="6">
        <f>IF($A55="","",SUMIF('Claim Data'!$A$2:$A$101,$A55,'Claim Data'!$K$2:$K$101))</f>
        <v/>
      </c>
      <c r="E55" s="6">
        <f>IF($A55="","",SUMIF('Claim Data'!$A$2:$A$101,$A55,'Claim Data'!$O$2:$O$101))</f>
        <v/>
      </c>
      <c r="F55" s="6">
        <f>IF(OR(D55="",E55=""),"",D55+E55)</f>
        <v/>
      </c>
    </row>
    <row r="56">
      <c r="A56" s="16">
        <f>IF('Claim Data'!$A$47="","",'Claim Data'!$A$47)</f>
        <v/>
      </c>
      <c r="B56" s="25">
        <f>IF('Claim Data'!$B$47="","",'Claim Data'!$B$47)</f>
        <v/>
      </c>
      <c r="C56" s="16">
        <f>IF('Claim Data'!$F$47="","",'Claim Data'!$F$47)</f>
        <v/>
      </c>
      <c r="D56" s="13">
        <f>IF($A56="","",SUMIF('Claim Data'!$A$2:$A$101,$A56,'Claim Data'!$K$2:$K$101))</f>
        <v/>
      </c>
      <c r="E56" s="13">
        <f>IF($A56="","",SUMIF('Claim Data'!$A$2:$A$101,$A56,'Claim Data'!$O$2:$O$101))</f>
        <v/>
      </c>
      <c r="F56" s="13">
        <f>IF(OR(D56="",E56=""),"",D56+E56)</f>
        <v/>
      </c>
    </row>
    <row r="57">
      <c r="A57" s="11">
        <f>IF('Claim Data'!$A$48="","",'Claim Data'!$A$48)</f>
        <v/>
      </c>
      <c r="B57" s="24">
        <f>IF('Claim Data'!$B$48="","",'Claim Data'!$B$48)</f>
        <v/>
      </c>
      <c r="C57" s="11">
        <f>IF('Claim Data'!$F$48="","",'Claim Data'!$F$48)</f>
        <v/>
      </c>
      <c r="D57" s="6">
        <f>IF($A57="","",SUMIF('Claim Data'!$A$2:$A$101,$A57,'Claim Data'!$K$2:$K$101))</f>
        <v/>
      </c>
      <c r="E57" s="6">
        <f>IF($A57="","",SUMIF('Claim Data'!$A$2:$A$101,$A57,'Claim Data'!$O$2:$O$101))</f>
        <v/>
      </c>
      <c r="F57" s="6">
        <f>IF(OR(D57="",E57=""),"",D57+E57)</f>
        <v/>
      </c>
    </row>
    <row r="58">
      <c r="A58" s="16">
        <f>IF('Claim Data'!$A$49="","",'Claim Data'!$A$49)</f>
        <v/>
      </c>
      <c r="B58" s="25">
        <f>IF('Claim Data'!$B$49="","",'Claim Data'!$B$49)</f>
        <v/>
      </c>
      <c r="C58" s="16">
        <f>IF('Claim Data'!$F$49="","",'Claim Data'!$F$49)</f>
        <v/>
      </c>
      <c r="D58" s="13">
        <f>IF($A58="","",SUMIF('Claim Data'!$A$2:$A$101,$A58,'Claim Data'!$K$2:$K$101))</f>
        <v/>
      </c>
      <c r="E58" s="13">
        <f>IF($A58="","",SUMIF('Claim Data'!$A$2:$A$101,$A58,'Claim Data'!$O$2:$O$101))</f>
        <v/>
      </c>
      <c r="F58" s="13">
        <f>IF(OR(D58="",E58=""),"",D58+E58)</f>
        <v/>
      </c>
    </row>
    <row r="59">
      <c r="A59" s="11">
        <f>IF('Claim Data'!$A$50="","",'Claim Data'!$A$50)</f>
        <v/>
      </c>
      <c r="B59" s="24">
        <f>IF('Claim Data'!$B$50="","",'Claim Data'!$B$50)</f>
        <v/>
      </c>
      <c r="C59" s="11">
        <f>IF('Claim Data'!$F$50="","",'Claim Data'!$F$50)</f>
        <v/>
      </c>
      <c r="D59" s="6">
        <f>IF($A59="","",SUMIF('Claim Data'!$A$2:$A$101,$A59,'Claim Data'!$K$2:$K$101))</f>
        <v/>
      </c>
      <c r="E59" s="6">
        <f>IF($A59="","",SUMIF('Claim Data'!$A$2:$A$101,$A59,'Claim Data'!$O$2:$O$101))</f>
        <v/>
      </c>
      <c r="F59" s="6">
        <f>IF(OR(D59="",E59=""),"",D59+E59)</f>
        <v/>
      </c>
    </row>
    <row r="60">
      <c r="A60" s="16">
        <f>IF('Claim Data'!$A$51="","",'Claim Data'!$A$51)</f>
        <v/>
      </c>
      <c r="B60" s="25">
        <f>IF('Claim Data'!$B$51="","",'Claim Data'!$B$51)</f>
        <v/>
      </c>
      <c r="C60" s="16">
        <f>IF('Claim Data'!$F$51="","",'Claim Data'!$F$51)</f>
        <v/>
      </c>
      <c r="D60" s="13">
        <f>IF($A60="","",SUMIF('Claim Data'!$A$2:$A$101,$A60,'Claim Data'!$K$2:$K$101))</f>
        <v/>
      </c>
      <c r="E60" s="13">
        <f>IF($A60="","",SUMIF('Claim Data'!$A$2:$A$101,$A60,'Claim Data'!$O$2:$O$101))</f>
        <v/>
      </c>
      <c r="F60" s="13">
        <f>IF(OR(D60="",E60=""),"",D60+E60)</f>
        <v/>
      </c>
    </row>
    <row r="61">
      <c r="A61" s="11">
        <f>IF('Claim Data'!$A$52="","",'Claim Data'!$A$52)</f>
        <v/>
      </c>
      <c r="B61" s="24">
        <f>IF('Claim Data'!$B$52="","",'Claim Data'!$B$52)</f>
        <v/>
      </c>
      <c r="C61" s="11">
        <f>IF('Claim Data'!$F$52="","",'Claim Data'!$F$52)</f>
        <v/>
      </c>
      <c r="D61" s="6">
        <f>IF($A61="","",SUMIF('Claim Data'!$A$2:$A$101,$A61,'Claim Data'!$K$2:$K$101))</f>
        <v/>
      </c>
      <c r="E61" s="6">
        <f>IF($A61="","",SUMIF('Claim Data'!$A$2:$A$101,$A61,'Claim Data'!$O$2:$O$101))</f>
        <v/>
      </c>
      <c r="F61" s="6">
        <f>IF(OR(D61="",E61=""),"",D61+E61)</f>
        <v/>
      </c>
    </row>
    <row r="62">
      <c r="A62" s="16">
        <f>IF('Claim Data'!$A$53="","",'Claim Data'!$A$53)</f>
        <v/>
      </c>
      <c r="B62" s="25">
        <f>IF('Claim Data'!$B$53="","",'Claim Data'!$B$53)</f>
        <v/>
      </c>
      <c r="C62" s="16">
        <f>IF('Claim Data'!$F$53="","",'Claim Data'!$F$53)</f>
        <v/>
      </c>
      <c r="D62" s="13">
        <f>IF($A62="","",SUMIF('Claim Data'!$A$2:$A$101,$A62,'Claim Data'!$K$2:$K$101))</f>
        <v/>
      </c>
      <c r="E62" s="13">
        <f>IF($A62="","",SUMIF('Claim Data'!$A$2:$A$101,$A62,'Claim Data'!$O$2:$O$101))</f>
        <v/>
      </c>
      <c r="F62" s="13">
        <f>IF(OR(D62="",E62=""),"",D62+E62)</f>
        <v/>
      </c>
    </row>
    <row r="63">
      <c r="A63" s="11">
        <f>IF('Claim Data'!$A$54="","",'Claim Data'!$A$54)</f>
        <v/>
      </c>
      <c r="B63" s="24">
        <f>IF('Claim Data'!$B$54="","",'Claim Data'!$B$54)</f>
        <v/>
      </c>
      <c r="C63" s="11">
        <f>IF('Claim Data'!$F$54="","",'Claim Data'!$F$54)</f>
        <v/>
      </c>
      <c r="D63" s="6">
        <f>IF($A63="","",SUMIF('Claim Data'!$A$2:$A$101,$A63,'Claim Data'!$K$2:$K$101))</f>
        <v/>
      </c>
      <c r="E63" s="6">
        <f>IF($A63="","",SUMIF('Claim Data'!$A$2:$A$101,$A63,'Claim Data'!$O$2:$O$101))</f>
        <v/>
      </c>
      <c r="F63" s="6">
        <f>IF(OR(D63="",E63=""),"",D63+E63)</f>
        <v/>
      </c>
    </row>
    <row r="64">
      <c r="A64" s="16">
        <f>IF('Claim Data'!$A$55="","",'Claim Data'!$A$55)</f>
        <v/>
      </c>
      <c r="B64" s="25">
        <f>IF('Claim Data'!$B$55="","",'Claim Data'!$B$55)</f>
        <v/>
      </c>
      <c r="C64" s="16">
        <f>IF('Claim Data'!$F$55="","",'Claim Data'!$F$55)</f>
        <v/>
      </c>
      <c r="D64" s="13">
        <f>IF($A64="","",SUMIF('Claim Data'!$A$2:$A$101,$A64,'Claim Data'!$K$2:$K$101))</f>
        <v/>
      </c>
      <c r="E64" s="13">
        <f>IF($A64="","",SUMIF('Claim Data'!$A$2:$A$101,$A64,'Claim Data'!$O$2:$O$101))</f>
        <v/>
      </c>
      <c r="F64" s="13">
        <f>IF(OR(D64="",E64=""),"",D64+E64)</f>
        <v/>
      </c>
    </row>
    <row r="65">
      <c r="A65" s="11">
        <f>IF('Claim Data'!$A$56="","",'Claim Data'!$A$56)</f>
        <v/>
      </c>
      <c r="B65" s="24">
        <f>IF('Claim Data'!$B$56="","",'Claim Data'!$B$56)</f>
        <v/>
      </c>
      <c r="C65" s="11">
        <f>IF('Claim Data'!$F$56="","",'Claim Data'!$F$56)</f>
        <v/>
      </c>
      <c r="D65" s="6">
        <f>IF($A65="","",SUMIF('Claim Data'!$A$2:$A$101,$A65,'Claim Data'!$K$2:$K$101))</f>
        <v/>
      </c>
      <c r="E65" s="6">
        <f>IF($A65="","",SUMIF('Claim Data'!$A$2:$A$101,$A65,'Claim Data'!$O$2:$O$101))</f>
        <v/>
      </c>
      <c r="F65" s="6">
        <f>IF(OR(D65="",E65=""),"",D65+E65)</f>
        <v/>
      </c>
    </row>
    <row r="66">
      <c r="A66" s="16">
        <f>IF('Claim Data'!$A$57="","",'Claim Data'!$A$57)</f>
        <v/>
      </c>
      <c r="B66" s="25">
        <f>IF('Claim Data'!$B$57="","",'Claim Data'!$B$57)</f>
        <v/>
      </c>
      <c r="C66" s="16">
        <f>IF('Claim Data'!$F$57="","",'Claim Data'!$F$57)</f>
        <v/>
      </c>
      <c r="D66" s="13">
        <f>IF($A66="","",SUMIF('Claim Data'!$A$2:$A$101,$A66,'Claim Data'!$K$2:$K$101))</f>
        <v/>
      </c>
      <c r="E66" s="13">
        <f>IF($A66="","",SUMIF('Claim Data'!$A$2:$A$101,$A66,'Claim Data'!$O$2:$O$101))</f>
        <v/>
      </c>
      <c r="F66" s="13">
        <f>IF(OR(D66="",E66=""),"",D66+E66)</f>
        <v/>
      </c>
    </row>
    <row r="67">
      <c r="A67" s="11">
        <f>IF('Claim Data'!$A$58="","",'Claim Data'!$A$58)</f>
        <v/>
      </c>
      <c r="B67" s="24">
        <f>IF('Claim Data'!$B$58="","",'Claim Data'!$B$58)</f>
        <v/>
      </c>
      <c r="C67" s="11">
        <f>IF('Claim Data'!$F$58="","",'Claim Data'!$F$58)</f>
        <v/>
      </c>
      <c r="D67" s="6">
        <f>IF($A67="","",SUMIF('Claim Data'!$A$2:$A$101,$A67,'Claim Data'!$K$2:$K$101))</f>
        <v/>
      </c>
      <c r="E67" s="6">
        <f>IF($A67="","",SUMIF('Claim Data'!$A$2:$A$101,$A67,'Claim Data'!$O$2:$O$101))</f>
        <v/>
      </c>
      <c r="F67" s="6">
        <f>IF(OR(D67="",E67=""),"",D67+E67)</f>
        <v/>
      </c>
    </row>
    <row r="68">
      <c r="A68" s="16">
        <f>IF('Claim Data'!$A$59="","",'Claim Data'!$A$59)</f>
        <v/>
      </c>
      <c r="B68" s="25">
        <f>IF('Claim Data'!$B$59="","",'Claim Data'!$B$59)</f>
        <v/>
      </c>
      <c r="C68" s="16">
        <f>IF('Claim Data'!$F$59="","",'Claim Data'!$F$59)</f>
        <v/>
      </c>
      <c r="D68" s="13">
        <f>IF($A68="","",SUMIF('Claim Data'!$A$2:$A$101,$A68,'Claim Data'!$K$2:$K$101))</f>
        <v/>
      </c>
      <c r="E68" s="13">
        <f>IF($A68="","",SUMIF('Claim Data'!$A$2:$A$101,$A68,'Claim Data'!$O$2:$O$101))</f>
        <v/>
      </c>
      <c r="F68" s="13">
        <f>IF(OR(D68="",E68=""),"",D68+E68)</f>
        <v/>
      </c>
    </row>
    <row r="69">
      <c r="A69" s="11">
        <f>IF('Claim Data'!$A$60="","",'Claim Data'!$A$60)</f>
        <v/>
      </c>
      <c r="B69" s="24">
        <f>IF('Claim Data'!$B$60="","",'Claim Data'!$B$60)</f>
        <v/>
      </c>
      <c r="C69" s="11">
        <f>IF('Claim Data'!$F$60="","",'Claim Data'!$F$60)</f>
        <v/>
      </c>
      <c r="D69" s="6">
        <f>IF($A69="","",SUMIF('Claim Data'!$A$2:$A$101,$A69,'Claim Data'!$K$2:$K$101))</f>
        <v/>
      </c>
      <c r="E69" s="6">
        <f>IF($A69="","",SUMIF('Claim Data'!$A$2:$A$101,$A69,'Claim Data'!$O$2:$O$101))</f>
        <v/>
      </c>
      <c r="F69" s="6">
        <f>IF(OR(D69="",E69=""),"",D69+E69)</f>
        <v/>
      </c>
    </row>
    <row r="70">
      <c r="A70" s="16">
        <f>IF('Claim Data'!$A$61="","",'Claim Data'!$A$61)</f>
        <v/>
      </c>
      <c r="B70" s="25">
        <f>IF('Claim Data'!$B$61="","",'Claim Data'!$B$61)</f>
        <v/>
      </c>
      <c r="C70" s="16">
        <f>IF('Claim Data'!$F$61="","",'Claim Data'!$F$61)</f>
        <v/>
      </c>
      <c r="D70" s="13">
        <f>IF($A70="","",SUMIF('Claim Data'!$A$2:$A$101,$A70,'Claim Data'!$K$2:$K$101))</f>
        <v/>
      </c>
      <c r="E70" s="13">
        <f>IF($A70="","",SUMIF('Claim Data'!$A$2:$A$101,$A70,'Claim Data'!$O$2:$O$101))</f>
        <v/>
      </c>
      <c r="F70" s="13">
        <f>IF(OR(D70="",E70=""),"",D70+E70)</f>
        <v/>
      </c>
    </row>
    <row r="71">
      <c r="A71" s="11">
        <f>IF('Claim Data'!$A$62="","",'Claim Data'!$A$62)</f>
        <v/>
      </c>
      <c r="B71" s="24">
        <f>IF('Claim Data'!$B$62="","",'Claim Data'!$B$62)</f>
        <v/>
      </c>
      <c r="C71" s="11">
        <f>IF('Claim Data'!$F$62="","",'Claim Data'!$F$62)</f>
        <v/>
      </c>
      <c r="D71" s="6">
        <f>IF($A71="","",SUMIF('Claim Data'!$A$2:$A$101,$A71,'Claim Data'!$K$2:$K$101))</f>
        <v/>
      </c>
      <c r="E71" s="6">
        <f>IF($A71="","",SUMIF('Claim Data'!$A$2:$A$101,$A71,'Claim Data'!$O$2:$O$101))</f>
        <v/>
      </c>
      <c r="F71" s="6">
        <f>IF(OR(D71="",E71=""),"",D71+E71)</f>
        <v/>
      </c>
    </row>
    <row r="72">
      <c r="A72" s="16">
        <f>IF('Claim Data'!$A$63="","",'Claim Data'!$A$63)</f>
        <v/>
      </c>
      <c r="B72" s="25">
        <f>IF('Claim Data'!$B$63="","",'Claim Data'!$B$63)</f>
        <v/>
      </c>
      <c r="C72" s="16">
        <f>IF('Claim Data'!$F$63="","",'Claim Data'!$F$63)</f>
        <v/>
      </c>
      <c r="D72" s="13">
        <f>IF($A72="","",SUMIF('Claim Data'!$A$2:$A$101,$A72,'Claim Data'!$K$2:$K$101))</f>
        <v/>
      </c>
      <c r="E72" s="13">
        <f>IF($A72="","",SUMIF('Claim Data'!$A$2:$A$101,$A72,'Claim Data'!$O$2:$O$101))</f>
        <v/>
      </c>
      <c r="F72" s="13">
        <f>IF(OR(D72="",E72=""),"",D72+E72)</f>
        <v/>
      </c>
    </row>
    <row r="73">
      <c r="A73" s="11">
        <f>IF('Claim Data'!$A$64="","",'Claim Data'!$A$64)</f>
        <v/>
      </c>
      <c r="B73" s="24">
        <f>IF('Claim Data'!$B$64="","",'Claim Data'!$B$64)</f>
        <v/>
      </c>
      <c r="C73" s="11">
        <f>IF('Claim Data'!$F$64="","",'Claim Data'!$F$64)</f>
        <v/>
      </c>
      <c r="D73" s="6">
        <f>IF($A73="","",SUMIF('Claim Data'!$A$2:$A$101,$A73,'Claim Data'!$K$2:$K$101))</f>
        <v/>
      </c>
      <c r="E73" s="6">
        <f>IF($A73="","",SUMIF('Claim Data'!$A$2:$A$101,$A73,'Claim Data'!$O$2:$O$101))</f>
        <v/>
      </c>
      <c r="F73" s="6">
        <f>IF(OR(D73="",E73=""),"",D73+E73)</f>
        <v/>
      </c>
    </row>
    <row r="74">
      <c r="A74" s="16">
        <f>IF('Claim Data'!$A$65="","",'Claim Data'!$A$65)</f>
        <v/>
      </c>
      <c r="B74" s="25">
        <f>IF('Claim Data'!$B$65="","",'Claim Data'!$B$65)</f>
        <v/>
      </c>
      <c r="C74" s="16">
        <f>IF('Claim Data'!$F$65="","",'Claim Data'!$F$65)</f>
        <v/>
      </c>
      <c r="D74" s="13">
        <f>IF($A74="","",SUMIF('Claim Data'!$A$2:$A$101,$A74,'Claim Data'!$K$2:$K$101))</f>
        <v/>
      </c>
      <c r="E74" s="13">
        <f>IF($A74="","",SUMIF('Claim Data'!$A$2:$A$101,$A74,'Claim Data'!$O$2:$O$101))</f>
        <v/>
      </c>
      <c r="F74" s="13">
        <f>IF(OR(D74="",E74=""),"",D74+E74)</f>
        <v/>
      </c>
    </row>
    <row r="75">
      <c r="A75" s="11">
        <f>IF('Claim Data'!$A$66="","",'Claim Data'!$A$66)</f>
        <v/>
      </c>
      <c r="B75" s="24">
        <f>IF('Claim Data'!$B$66="","",'Claim Data'!$B$66)</f>
        <v/>
      </c>
      <c r="C75" s="11">
        <f>IF('Claim Data'!$F$66="","",'Claim Data'!$F$66)</f>
        <v/>
      </c>
      <c r="D75" s="6">
        <f>IF($A75="","",SUMIF('Claim Data'!$A$2:$A$101,$A75,'Claim Data'!$K$2:$K$101))</f>
        <v/>
      </c>
      <c r="E75" s="6">
        <f>IF($A75="","",SUMIF('Claim Data'!$A$2:$A$101,$A75,'Claim Data'!$O$2:$O$101))</f>
        <v/>
      </c>
      <c r="F75" s="6">
        <f>IF(OR(D75="",E75=""),"",D75+E75)</f>
        <v/>
      </c>
    </row>
    <row r="76">
      <c r="A76" s="16">
        <f>IF('Claim Data'!$A$67="","",'Claim Data'!$A$67)</f>
        <v/>
      </c>
      <c r="B76" s="25">
        <f>IF('Claim Data'!$B$67="","",'Claim Data'!$B$67)</f>
        <v/>
      </c>
      <c r="C76" s="16">
        <f>IF('Claim Data'!$F$67="","",'Claim Data'!$F$67)</f>
        <v/>
      </c>
      <c r="D76" s="13">
        <f>IF($A76="","",SUMIF('Claim Data'!$A$2:$A$101,$A76,'Claim Data'!$K$2:$K$101))</f>
        <v/>
      </c>
      <c r="E76" s="13">
        <f>IF($A76="","",SUMIF('Claim Data'!$A$2:$A$101,$A76,'Claim Data'!$O$2:$O$101))</f>
        <v/>
      </c>
      <c r="F76" s="13">
        <f>IF(OR(D76="",E76=""),"",D76+E76)</f>
        <v/>
      </c>
    </row>
    <row r="77">
      <c r="A77" s="11">
        <f>IF('Claim Data'!$A$68="","",'Claim Data'!$A$68)</f>
        <v/>
      </c>
      <c r="B77" s="24">
        <f>IF('Claim Data'!$B$68="","",'Claim Data'!$B$68)</f>
        <v/>
      </c>
      <c r="C77" s="11">
        <f>IF('Claim Data'!$F$68="","",'Claim Data'!$F$68)</f>
        <v/>
      </c>
      <c r="D77" s="6">
        <f>IF($A77="","",SUMIF('Claim Data'!$A$2:$A$101,$A77,'Claim Data'!$K$2:$K$101))</f>
        <v/>
      </c>
      <c r="E77" s="6">
        <f>IF($A77="","",SUMIF('Claim Data'!$A$2:$A$101,$A77,'Claim Data'!$O$2:$O$101))</f>
        <v/>
      </c>
      <c r="F77" s="6">
        <f>IF(OR(D77="",E77=""),"",D77+E77)</f>
        <v/>
      </c>
    </row>
    <row r="78">
      <c r="A78" s="16">
        <f>IF('Claim Data'!$A$69="","",'Claim Data'!$A$69)</f>
        <v/>
      </c>
      <c r="B78" s="25">
        <f>IF('Claim Data'!$B$69="","",'Claim Data'!$B$69)</f>
        <v/>
      </c>
      <c r="C78" s="16">
        <f>IF('Claim Data'!$F$69="","",'Claim Data'!$F$69)</f>
        <v/>
      </c>
      <c r="D78" s="13">
        <f>IF($A78="","",SUMIF('Claim Data'!$A$2:$A$101,$A78,'Claim Data'!$K$2:$K$101))</f>
        <v/>
      </c>
      <c r="E78" s="13">
        <f>IF($A78="","",SUMIF('Claim Data'!$A$2:$A$101,$A78,'Claim Data'!$O$2:$O$101))</f>
        <v/>
      </c>
      <c r="F78" s="13">
        <f>IF(OR(D78="",E78=""),"",D78+E78)</f>
        <v/>
      </c>
    </row>
    <row r="79">
      <c r="A79" s="11">
        <f>IF('Claim Data'!$A$70="","",'Claim Data'!$A$70)</f>
        <v/>
      </c>
      <c r="B79" s="24">
        <f>IF('Claim Data'!$B$70="","",'Claim Data'!$B$70)</f>
        <v/>
      </c>
      <c r="C79" s="11">
        <f>IF('Claim Data'!$F$70="","",'Claim Data'!$F$70)</f>
        <v/>
      </c>
      <c r="D79" s="6">
        <f>IF($A79="","",SUMIF('Claim Data'!$A$2:$A$101,$A79,'Claim Data'!$K$2:$K$101))</f>
        <v/>
      </c>
      <c r="E79" s="6">
        <f>IF($A79="","",SUMIF('Claim Data'!$A$2:$A$101,$A79,'Claim Data'!$O$2:$O$101))</f>
        <v/>
      </c>
      <c r="F79" s="6">
        <f>IF(OR(D79="",E79=""),"",D79+E79)</f>
        <v/>
      </c>
    </row>
    <row r="80">
      <c r="A80" s="16">
        <f>IF('Claim Data'!$A$71="","",'Claim Data'!$A$71)</f>
        <v/>
      </c>
      <c r="B80" s="25">
        <f>IF('Claim Data'!$B$71="","",'Claim Data'!$B$71)</f>
        <v/>
      </c>
      <c r="C80" s="16">
        <f>IF('Claim Data'!$F$71="","",'Claim Data'!$F$71)</f>
        <v/>
      </c>
      <c r="D80" s="13">
        <f>IF($A80="","",SUMIF('Claim Data'!$A$2:$A$101,$A80,'Claim Data'!$K$2:$K$101))</f>
        <v/>
      </c>
      <c r="E80" s="13">
        <f>IF($A80="","",SUMIF('Claim Data'!$A$2:$A$101,$A80,'Claim Data'!$O$2:$O$101))</f>
        <v/>
      </c>
      <c r="F80" s="13">
        <f>IF(OR(D80="",E80=""),"",D80+E80)</f>
        <v/>
      </c>
    </row>
    <row r="81">
      <c r="A81" s="11">
        <f>IF('Claim Data'!$A$72="","",'Claim Data'!$A$72)</f>
        <v/>
      </c>
      <c r="B81" s="24">
        <f>IF('Claim Data'!$B$72="","",'Claim Data'!$B$72)</f>
        <v/>
      </c>
      <c r="C81" s="11">
        <f>IF('Claim Data'!$F$72="","",'Claim Data'!$F$72)</f>
        <v/>
      </c>
      <c r="D81" s="6">
        <f>IF($A81="","",SUMIF('Claim Data'!$A$2:$A$101,$A81,'Claim Data'!$K$2:$K$101))</f>
        <v/>
      </c>
      <c r="E81" s="6">
        <f>IF($A81="","",SUMIF('Claim Data'!$A$2:$A$101,$A81,'Claim Data'!$O$2:$O$101))</f>
        <v/>
      </c>
      <c r="F81" s="6">
        <f>IF(OR(D81="",E81=""),"",D81+E81)</f>
        <v/>
      </c>
    </row>
    <row r="82">
      <c r="A82" s="16">
        <f>IF('Claim Data'!$A$73="","",'Claim Data'!$A$73)</f>
        <v/>
      </c>
      <c r="B82" s="25">
        <f>IF('Claim Data'!$B$73="","",'Claim Data'!$B$73)</f>
        <v/>
      </c>
      <c r="C82" s="16">
        <f>IF('Claim Data'!$F$73="","",'Claim Data'!$F$73)</f>
        <v/>
      </c>
      <c r="D82" s="13">
        <f>IF($A82="","",SUMIF('Claim Data'!$A$2:$A$101,$A82,'Claim Data'!$K$2:$K$101))</f>
        <v/>
      </c>
      <c r="E82" s="13">
        <f>IF($A82="","",SUMIF('Claim Data'!$A$2:$A$101,$A82,'Claim Data'!$O$2:$O$101))</f>
        <v/>
      </c>
      <c r="F82" s="13">
        <f>IF(OR(D82="",E82=""),"",D82+E82)</f>
        <v/>
      </c>
    </row>
    <row r="83">
      <c r="A83" s="11">
        <f>IF('Claim Data'!$A$74="","",'Claim Data'!$A$74)</f>
        <v/>
      </c>
      <c r="B83" s="24">
        <f>IF('Claim Data'!$B$74="","",'Claim Data'!$B$74)</f>
        <v/>
      </c>
      <c r="C83" s="11">
        <f>IF('Claim Data'!$F$74="","",'Claim Data'!$F$74)</f>
        <v/>
      </c>
      <c r="D83" s="6">
        <f>IF($A83="","",SUMIF('Claim Data'!$A$2:$A$101,$A83,'Claim Data'!$K$2:$K$101))</f>
        <v/>
      </c>
      <c r="E83" s="6">
        <f>IF($A83="","",SUMIF('Claim Data'!$A$2:$A$101,$A83,'Claim Data'!$O$2:$O$101))</f>
        <v/>
      </c>
      <c r="F83" s="6">
        <f>IF(OR(D83="",E83=""),"",D83+E83)</f>
        <v/>
      </c>
    </row>
    <row r="84">
      <c r="A84" s="16">
        <f>IF('Claim Data'!$A$75="","",'Claim Data'!$A$75)</f>
        <v/>
      </c>
      <c r="B84" s="25">
        <f>IF('Claim Data'!$B$75="","",'Claim Data'!$B$75)</f>
        <v/>
      </c>
      <c r="C84" s="16">
        <f>IF('Claim Data'!$F$75="","",'Claim Data'!$F$75)</f>
        <v/>
      </c>
      <c r="D84" s="13">
        <f>IF($A84="","",SUMIF('Claim Data'!$A$2:$A$101,$A84,'Claim Data'!$K$2:$K$101))</f>
        <v/>
      </c>
      <c r="E84" s="13">
        <f>IF($A84="","",SUMIF('Claim Data'!$A$2:$A$101,$A84,'Claim Data'!$O$2:$O$101))</f>
        <v/>
      </c>
      <c r="F84" s="13">
        <f>IF(OR(D84="",E84=""),"",D84+E84)</f>
        <v/>
      </c>
    </row>
    <row r="85">
      <c r="A85" s="11">
        <f>IF('Claim Data'!$A$76="","",'Claim Data'!$A$76)</f>
        <v/>
      </c>
      <c r="B85" s="24">
        <f>IF('Claim Data'!$B$76="","",'Claim Data'!$B$76)</f>
        <v/>
      </c>
      <c r="C85" s="11">
        <f>IF('Claim Data'!$F$76="","",'Claim Data'!$F$76)</f>
        <v/>
      </c>
      <c r="D85" s="6">
        <f>IF($A85="","",SUMIF('Claim Data'!$A$2:$A$101,$A85,'Claim Data'!$K$2:$K$101))</f>
        <v/>
      </c>
      <c r="E85" s="6">
        <f>IF($A85="","",SUMIF('Claim Data'!$A$2:$A$101,$A85,'Claim Data'!$O$2:$O$101))</f>
        <v/>
      </c>
      <c r="F85" s="6">
        <f>IF(OR(D85="",E85=""),"",D85+E85)</f>
        <v/>
      </c>
    </row>
    <row r="86">
      <c r="A86" s="16">
        <f>IF('Claim Data'!$A$77="","",'Claim Data'!$A$77)</f>
        <v/>
      </c>
      <c r="B86" s="25">
        <f>IF('Claim Data'!$B$77="","",'Claim Data'!$B$77)</f>
        <v/>
      </c>
      <c r="C86" s="16">
        <f>IF('Claim Data'!$F$77="","",'Claim Data'!$F$77)</f>
        <v/>
      </c>
      <c r="D86" s="13">
        <f>IF($A86="","",SUMIF('Claim Data'!$A$2:$A$101,$A86,'Claim Data'!$K$2:$K$101))</f>
        <v/>
      </c>
      <c r="E86" s="13">
        <f>IF($A86="","",SUMIF('Claim Data'!$A$2:$A$101,$A86,'Claim Data'!$O$2:$O$101))</f>
        <v/>
      </c>
      <c r="F86" s="13">
        <f>IF(OR(D86="",E86=""),"",D86+E86)</f>
        <v/>
      </c>
    </row>
    <row r="87">
      <c r="A87" s="11">
        <f>IF('Claim Data'!$A$78="","",'Claim Data'!$A$78)</f>
        <v/>
      </c>
      <c r="B87" s="24">
        <f>IF('Claim Data'!$B$78="","",'Claim Data'!$B$78)</f>
        <v/>
      </c>
      <c r="C87" s="11">
        <f>IF('Claim Data'!$F$78="","",'Claim Data'!$F$78)</f>
        <v/>
      </c>
      <c r="D87" s="6">
        <f>IF($A87="","",SUMIF('Claim Data'!$A$2:$A$101,$A87,'Claim Data'!$K$2:$K$101))</f>
        <v/>
      </c>
      <c r="E87" s="6">
        <f>IF($A87="","",SUMIF('Claim Data'!$A$2:$A$101,$A87,'Claim Data'!$O$2:$O$101))</f>
        <v/>
      </c>
      <c r="F87" s="6">
        <f>IF(OR(D87="",E87=""),"",D87+E87)</f>
        <v/>
      </c>
    </row>
    <row r="88">
      <c r="A88" s="16">
        <f>IF('Claim Data'!$A$79="","",'Claim Data'!$A$79)</f>
        <v/>
      </c>
      <c r="B88" s="25">
        <f>IF('Claim Data'!$B$79="","",'Claim Data'!$B$79)</f>
        <v/>
      </c>
      <c r="C88" s="16">
        <f>IF('Claim Data'!$F$79="","",'Claim Data'!$F$79)</f>
        <v/>
      </c>
      <c r="D88" s="13">
        <f>IF($A88="","",SUMIF('Claim Data'!$A$2:$A$101,$A88,'Claim Data'!$K$2:$K$101))</f>
        <v/>
      </c>
      <c r="E88" s="13">
        <f>IF($A88="","",SUMIF('Claim Data'!$A$2:$A$101,$A88,'Claim Data'!$O$2:$O$101))</f>
        <v/>
      </c>
      <c r="F88" s="13">
        <f>IF(OR(D88="",E88=""),"",D88+E88)</f>
        <v/>
      </c>
    </row>
    <row r="89">
      <c r="A89" s="11">
        <f>IF('Claim Data'!$A$80="","",'Claim Data'!$A$80)</f>
        <v/>
      </c>
      <c r="B89" s="24">
        <f>IF('Claim Data'!$B$80="","",'Claim Data'!$B$80)</f>
        <v/>
      </c>
      <c r="C89" s="11">
        <f>IF('Claim Data'!$F$80="","",'Claim Data'!$F$80)</f>
        <v/>
      </c>
      <c r="D89" s="6">
        <f>IF($A89="","",SUMIF('Claim Data'!$A$2:$A$101,$A89,'Claim Data'!$K$2:$K$101))</f>
        <v/>
      </c>
      <c r="E89" s="6">
        <f>IF($A89="","",SUMIF('Claim Data'!$A$2:$A$101,$A89,'Claim Data'!$O$2:$O$101))</f>
        <v/>
      </c>
      <c r="F89" s="6">
        <f>IF(OR(D89="",E89=""),"",D89+E89)</f>
        <v/>
      </c>
    </row>
    <row r="90">
      <c r="A90" s="16">
        <f>IF('Claim Data'!$A$81="","",'Claim Data'!$A$81)</f>
        <v/>
      </c>
      <c r="B90" s="25">
        <f>IF('Claim Data'!$B$81="","",'Claim Data'!$B$81)</f>
        <v/>
      </c>
      <c r="C90" s="16">
        <f>IF('Claim Data'!$F$81="","",'Claim Data'!$F$81)</f>
        <v/>
      </c>
      <c r="D90" s="13">
        <f>IF($A90="","",SUMIF('Claim Data'!$A$2:$A$101,$A90,'Claim Data'!$K$2:$K$101))</f>
        <v/>
      </c>
      <c r="E90" s="13">
        <f>IF($A90="","",SUMIF('Claim Data'!$A$2:$A$101,$A90,'Claim Data'!$O$2:$O$101))</f>
        <v/>
      </c>
      <c r="F90" s="13">
        <f>IF(OR(D90="",E90=""),"",D90+E90)</f>
        <v/>
      </c>
    </row>
    <row r="91">
      <c r="A91" s="11">
        <f>IF('Claim Data'!$A$82="","",'Claim Data'!$A$82)</f>
        <v/>
      </c>
      <c r="B91" s="24">
        <f>IF('Claim Data'!$B$82="","",'Claim Data'!$B$82)</f>
        <v/>
      </c>
      <c r="C91" s="11">
        <f>IF('Claim Data'!$F$82="","",'Claim Data'!$F$82)</f>
        <v/>
      </c>
      <c r="D91" s="6">
        <f>IF($A91="","",SUMIF('Claim Data'!$A$2:$A$101,$A91,'Claim Data'!$K$2:$K$101))</f>
        <v/>
      </c>
      <c r="E91" s="6">
        <f>IF($A91="","",SUMIF('Claim Data'!$A$2:$A$101,$A91,'Claim Data'!$O$2:$O$101))</f>
        <v/>
      </c>
      <c r="F91" s="6">
        <f>IF(OR(D91="",E91=""),"",D91+E91)</f>
        <v/>
      </c>
    </row>
    <row r="92">
      <c r="A92" s="16">
        <f>IF('Claim Data'!$A$83="","",'Claim Data'!$A$83)</f>
        <v/>
      </c>
      <c r="B92" s="25">
        <f>IF('Claim Data'!$B$83="","",'Claim Data'!$B$83)</f>
        <v/>
      </c>
      <c r="C92" s="16">
        <f>IF('Claim Data'!$F$83="","",'Claim Data'!$F$83)</f>
        <v/>
      </c>
      <c r="D92" s="13">
        <f>IF($A92="","",SUMIF('Claim Data'!$A$2:$A$101,$A92,'Claim Data'!$K$2:$K$101))</f>
        <v/>
      </c>
      <c r="E92" s="13">
        <f>IF($A92="","",SUMIF('Claim Data'!$A$2:$A$101,$A92,'Claim Data'!$O$2:$O$101))</f>
        <v/>
      </c>
      <c r="F92" s="13">
        <f>IF(OR(D92="",E92=""),"",D92+E92)</f>
        <v/>
      </c>
    </row>
    <row r="93">
      <c r="A93" s="11">
        <f>IF('Claim Data'!$A$84="","",'Claim Data'!$A$84)</f>
        <v/>
      </c>
      <c r="B93" s="24">
        <f>IF('Claim Data'!$B$84="","",'Claim Data'!$B$84)</f>
        <v/>
      </c>
      <c r="C93" s="11">
        <f>IF('Claim Data'!$F$84="","",'Claim Data'!$F$84)</f>
        <v/>
      </c>
      <c r="D93" s="6">
        <f>IF($A93="","",SUMIF('Claim Data'!$A$2:$A$101,$A93,'Claim Data'!$K$2:$K$101))</f>
        <v/>
      </c>
      <c r="E93" s="6">
        <f>IF($A93="","",SUMIF('Claim Data'!$A$2:$A$101,$A93,'Claim Data'!$O$2:$O$101))</f>
        <v/>
      </c>
      <c r="F93" s="6">
        <f>IF(OR(D93="",E93=""),"",D93+E93)</f>
        <v/>
      </c>
    </row>
    <row r="94">
      <c r="A94" s="16">
        <f>IF('Claim Data'!$A$85="","",'Claim Data'!$A$85)</f>
        <v/>
      </c>
      <c r="B94" s="25">
        <f>IF('Claim Data'!$B$85="","",'Claim Data'!$B$85)</f>
        <v/>
      </c>
      <c r="C94" s="16">
        <f>IF('Claim Data'!$F$85="","",'Claim Data'!$F$85)</f>
        <v/>
      </c>
      <c r="D94" s="13">
        <f>IF($A94="","",SUMIF('Claim Data'!$A$2:$A$101,$A94,'Claim Data'!$K$2:$K$101))</f>
        <v/>
      </c>
      <c r="E94" s="13">
        <f>IF($A94="","",SUMIF('Claim Data'!$A$2:$A$101,$A94,'Claim Data'!$O$2:$O$101))</f>
        <v/>
      </c>
      <c r="F94" s="13">
        <f>IF(OR(D94="",E94=""),"",D94+E94)</f>
        <v/>
      </c>
    </row>
    <row r="95">
      <c r="A95" s="11">
        <f>IF('Claim Data'!$A$86="","",'Claim Data'!$A$86)</f>
        <v/>
      </c>
      <c r="B95" s="24">
        <f>IF('Claim Data'!$B$86="","",'Claim Data'!$B$86)</f>
        <v/>
      </c>
      <c r="C95" s="11">
        <f>IF('Claim Data'!$F$86="","",'Claim Data'!$F$86)</f>
        <v/>
      </c>
      <c r="D95" s="6">
        <f>IF($A95="","",SUMIF('Claim Data'!$A$2:$A$101,$A95,'Claim Data'!$K$2:$K$101))</f>
        <v/>
      </c>
      <c r="E95" s="6">
        <f>IF($A95="","",SUMIF('Claim Data'!$A$2:$A$101,$A95,'Claim Data'!$O$2:$O$101))</f>
        <v/>
      </c>
      <c r="F95" s="6">
        <f>IF(OR(D95="",E95=""),"",D95+E95)</f>
        <v/>
      </c>
    </row>
    <row r="96">
      <c r="A96" s="16">
        <f>IF('Claim Data'!$A$87="","",'Claim Data'!$A$87)</f>
        <v/>
      </c>
      <c r="B96" s="25">
        <f>IF('Claim Data'!$B$87="","",'Claim Data'!$B$87)</f>
        <v/>
      </c>
      <c r="C96" s="16">
        <f>IF('Claim Data'!$F$87="","",'Claim Data'!$F$87)</f>
        <v/>
      </c>
      <c r="D96" s="13">
        <f>IF($A96="","",SUMIF('Claim Data'!$A$2:$A$101,$A96,'Claim Data'!$K$2:$K$101))</f>
        <v/>
      </c>
      <c r="E96" s="13">
        <f>IF($A96="","",SUMIF('Claim Data'!$A$2:$A$101,$A96,'Claim Data'!$O$2:$O$101))</f>
        <v/>
      </c>
      <c r="F96" s="13">
        <f>IF(OR(D96="",E96=""),"",D96+E96)</f>
        <v/>
      </c>
    </row>
    <row r="97">
      <c r="A97" s="11">
        <f>IF('Claim Data'!$A$88="","",'Claim Data'!$A$88)</f>
        <v/>
      </c>
      <c r="B97" s="24">
        <f>IF('Claim Data'!$B$88="","",'Claim Data'!$B$88)</f>
        <v/>
      </c>
      <c r="C97" s="11">
        <f>IF('Claim Data'!$F$88="","",'Claim Data'!$F$88)</f>
        <v/>
      </c>
      <c r="D97" s="6">
        <f>IF($A97="","",SUMIF('Claim Data'!$A$2:$A$101,$A97,'Claim Data'!$K$2:$K$101))</f>
        <v/>
      </c>
      <c r="E97" s="6">
        <f>IF($A97="","",SUMIF('Claim Data'!$A$2:$A$101,$A97,'Claim Data'!$O$2:$O$101))</f>
        <v/>
      </c>
      <c r="F97" s="6">
        <f>IF(OR(D97="",E97=""),"",D97+E97)</f>
        <v/>
      </c>
    </row>
    <row r="98">
      <c r="A98" s="16">
        <f>IF('Claim Data'!$A$89="","",'Claim Data'!$A$89)</f>
        <v/>
      </c>
      <c r="B98" s="25">
        <f>IF('Claim Data'!$B$89="","",'Claim Data'!$B$89)</f>
        <v/>
      </c>
      <c r="C98" s="16">
        <f>IF('Claim Data'!$F$89="","",'Claim Data'!$F$89)</f>
        <v/>
      </c>
      <c r="D98" s="13">
        <f>IF($A98="","",SUMIF('Claim Data'!$A$2:$A$101,$A98,'Claim Data'!$K$2:$K$101))</f>
        <v/>
      </c>
      <c r="E98" s="13">
        <f>IF($A98="","",SUMIF('Claim Data'!$A$2:$A$101,$A98,'Claim Data'!$O$2:$O$101))</f>
        <v/>
      </c>
      <c r="F98" s="13">
        <f>IF(OR(D98="",E98=""),"",D98+E98)</f>
        <v/>
      </c>
    </row>
    <row r="99">
      <c r="A99" s="11">
        <f>IF('Claim Data'!$A$90="","",'Claim Data'!$A$90)</f>
        <v/>
      </c>
      <c r="B99" s="24">
        <f>IF('Claim Data'!$B$90="","",'Claim Data'!$B$90)</f>
        <v/>
      </c>
      <c r="C99" s="11">
        <f>IF('Claim Data'!$F$90="","",'Claim Data'!$F$90)</f>
        <v/>
      </c>
      <c r="D99" s="6">
        <f>IF($A99="","",SUMIF('Claim Data'!$A$2:$A$101,$A99,'Claim Data'!$K$2:$K$101))</f>
        <v/>
      </c>
      <c r="E99" s="6">
        <f>IF($A99="","",SUMIF('Claim Data'!$A$2:$A$101,$A99,'Claim Data'!$O$2:$O$101))</f>
        <v/>
      </c>
      <c r="F99" s="6">
        <f>IF(OR(D99="",E99=""),"",D99+E99)</f>
        <v/>
      </c>
    </row>
    <row r="100">
      <c r="A100" s="16">
        <f>IF('Claim Data'!$A$91="","",'Claim Data'!$A$91)</f>
        <v/>
      </c>
      <c r="B100" s="25">
        <f>IF('Claim Data'!$B$91="","",'Claim Data'!$B$91)</f>
        <v/>
      </c>
      <c r="C100" s="16">
        <f>IF('Claim Data'!$F$91="","",'Claim Data'!$F$91)</f>
        <v/>
      </c>
      <c r="D100" s="13">
        <f>IF($A100="","",SUMIF('Claim Data'!$A$2:$A$101,$A100,'Claim Data'!$K$2:$K$101))</f>
        <v/>
      </c>
      <c r="E100" s="13">
        <f>IF($A100="","",SUMIF('Claim Data'!$A$2:$A$101,$A100,'Claim Data'!$O$2:$O$101))</f>
        <v/>
      </c>
      <c r="F100" s="13">
        <f>IF(OR(D100="",E100=""),"",D100+E100)</f>
        <v/>
      </c>
    </row>
    <row r="101">
      <c r="A101" s="11">
        <f>IF('Claim Data'!$A$92="","",'Claim Data'!$A$92)</f>
        <v/>
      </c>
      <c r="B101" s="24">
        <f>IF('Claim Data'!$B$92="","",'Claim Data'!$B$92)</f>
        <v/>
      </c>
      <c r="C101" s="11">
        <f>IF('Claim Data'!$F$92="","",'Claim Data'!$F$92)</f>
        <v/>
      </c>
      <c r="D101" s="6">
        <f>IF($A101="","",SUMIF('Claim Data'!$A$2:$A$101,$A101,'Claim Data'!$K$2:$K$101))</f>
        <v/>
      </c>
      <c r="E101" s="6">
        <f>IF($A101="","",SUMIF('Claim Data'!$A$2:$A$101,$A101,'Claim Data'!$O$2:$O$101))</f>
        <v/>
      </c>
      <c r="F101" s="6">
        <f>IF(OR(D101="",E101=""),"",D101+E101)</f>
        <v/>
      </c>
    </row>
    <row r="102">
      <c r="A102" s="16">
        <f>IF('Claim Data'!$A$93="","",'Claim Data'!$A$93)</f>
        <v/>
      </c>
      <c r="B102" s="25">
        <f>IF('Claim Data'!$B$93="","",'Claim Data'!$B$93)</f>
        <v/>
      </c>
      <c r="C102" s="16">
        <f>IF('Claim Data'!$F$93="","",'Claim Data'!$F$93)</f>
        <v/>
      </c>
      <c r="D102" s="13">
        <f>IF($A102="","",SUMIF('Claim Data'!$A$2:$A$101,$A102,'Claim Data'!$K$2:$K$101))</f>
        <v/>
      </c>
      <c r="E102" s="13">
        <f>IF($A102="","",SUMIF('Claim Data'!$A$2:$A$101,$A102,'Claim Data'!$O$2:$O$101))</f>
        <v/>
      </c>
      <c r="F102" s="13">
        <f>IF(OR(D102="",E102=""),"",D102+E102)</f>
        <v/>
      </c>
    </row>
    <row r="103">
      <c r="A103" s="11">
        <f>IF('Claim Data'!$A$94="","",'Claim Data'!$A$94)</f>
        <v/>
      </c>
      <c r="B103" s="24">
        <f>IF('Claim Data'!$B$94="","",'Claim Data'!$B$94)</f>
        <v/>
      </c>
      <c r="C103" s="11">
        <f>IF('Claim Data'!$F$94="","",'Claim Data'!$F$94)</f>
        <v/>
      </c>
      <c r="D103" s="6">
        <f>IF($A103="","",SUMIF('Claim Data'!$A$2:$A$101,$A103,'Claim Data'!$K$2:$K$101))</f>
        <v/>
      </c>
      <c r="E103" s="6">
        <f>IF($A103="","",SUMIF('Claim Data'!$A$2:$A$101,$A103,'Claim Data'!$O$2:$O$101))</f>
        <v/>
      </c>
      <c r="F103" s="6">
        <f>IF(OR(D103="",E103=""),"",D103+E103)</f>
        <v/>
      </c>
    </row>
    <row r="104">
      <c r="A104" s="16">
        <f>IF('Claim Data'!$A$95="","",'Claim Data'!$A$95)</f>
        <v/>
      </c>
      <c r="B104" s="25">
        <f>IF('Claim Data'!$B$95="","",'Claim Data'!$B$95)</f>
        <v/>
      </c>
      <c r="C104" s="16">
        <f>IF('Claim Data'!$F$95="","",'Claim Data'!$F$95)</f>
        <v/>
      </c>
      <c r="D104" s="13">
        <f>IF($A104="","",SUMIF('Claim Data'!$A$2:$A$101,$A104,'Claim Data'!$K$2:$K$101))</f>
        <v/>
      </c>
      <c r="E104" s="13">
        <f>IF($A104="","",SUMIF('Claim Data'!$A$2:$A$101,$A104,'Claim Data'!$O$2:$O$101))</f>
        <v/>
      </c>
      <c r="F104" s="13">
        <f>IF(OR(D104="",E104=""),"",D104+E104)</f>
        <v/>
      </c>
    </row>
    <row r="105">
      <c r="A105" s="11">
        <f>IF('Claim Data'!$A$96="","",'Claim Data'!$A$96)</f>
        <v/>
      </c>
      <c r="B105" s="24">
        <f>IF('Claim Data'!$B$96="","",'Claim Data'!$B$96)</f>
        <v/>
      </c>
      <c r="C105" s="11">
        <f>IF('Claim Data'!$F$96="","",'Claim Data'!$F$96)</f>
        <v/>
      </c>
      <c r="D105" s="6">
        <f>IF($A105="","",SUMIF('Claim Data'!$A$2:$A$101,$A105,'Claim Data'!$K$2:$K$101))</f>
        <v/>
      </c>
      <c r="E105" s="6">
        <f>IF($A105="","",SUMIF('Claim Data'!$A$2:$A$101,$A105,'Claim Data'!$O$2:$O$101))</f>
        <v/>
      </c>
      <c r="F105" s="6">
        <f>IF(OR(D105="",E105=""),"",D105+E105)</f>
        <v/>
      </c>
    </row>
    <row r="106">
      <c r="A106" s="16">
        <f>IF('Claim Data'!$A$97="","",'Claim Data'!$A$97)</f>
        <v/>
      </c>
      <c r="B106" s="25">
        <f>IF('Claim Data'!$B$97="","",'Claim Data'!$B$97)</f>
        <v/>
      </c>
      <c r="C106" s="16">
        <f>IF('Claim Data'!$F$97="","",'Claim Data'!$F$97)</f>
        <v/>
      </c>
      <c r="D106" s="13">
        <f>IF($A106="","",SUMIF('Claim Data'!$A$2:$A$101,$A106,'Claim Data'!$K$2:$K$101))</f>
        <v/>
      </c>
      <c r="E106" s="13">
        <f>IF($A106="","",SUMIF('Claim Data'!$A$2:$A$101,$A106,'Claim Data'!$O$2:$O$101))</f>
        <v/>
      </c>
      <c r="F106" s="13">
        <f>IF(OR(D106="",E106=""),"",D106+E106)</f>
        <v/>
      </c>
    </row>
    <row r="107">
      <c r="A107" s="11">
        <f>IF('Claim Data'!$A$98="","",'Claim Data'!$A$98)</f>
        <v/>
      </c>
      <c r="B107" s="24">
        <f>IF('Claim Data'!$B$98="","",'Claim Data'!$B$98)</f>
        <v/>
      </c>
      <c r="C107" s="11">
        <f>IF('Claim Data'!$F$98="","",'Claim Data'!$F$98)</f>
        <v/>
      </c>
      <c r="D107" s="6">
        <f>IF($A107="","",SUMIF('Claim Data'!$A$2:$A$101,$A107,'Claim Data'!$K$2:$K$101))</f>
        <v/>
      </c>
      <c r="E107" s="6">
        <f>IF($A107="","",SUMIF('Claim Data'!$A$2:$A$101,$A107,'Claim Data'!$O$2:$O$101))</f>
        <v/>
      </c>
      <c r="F107" s="6">
        <f>IF(OR(D107="",E107=""),"",D107+E107)</f>
        <v/>
      </c>
    </row>
    <row r="108">
      <c r="A108" s="16">
        <f>IF('Claim Data'!$A$99="","",'Claim Data'!$A$99)</f>
        <v/>
      </c>
      <c r="B108" s="25">
        <f>IF('Claim Data'!$B$99="","",'Claim Data'!$B$99)</f>
        <v/>
      </c>
      <c r="C108" s="16">
        <f>IF('Claim Data'!$F$99="","",'Claim Data'!$F$99)</f>
        <v/>
      </c>
      <c r="D108" s="13">
        <f>IF($A108="","",SUMIF('Claim Data'!$A$2:$A$101,$A108,'Claim Data'!$K$2:$K$101))</f>
        <v/>
      </c>
      <c r="E108" s="13">
        <f>IF($A108="","",SUMIF('Claim Data'!$A$2:$A$101,$A108,'Claim Data'!$O$2:$O$101))</f>
        <v/>
      </c>
      <c r="F108" s="13">
        <f>IF(OR(D108="",E108=""),"",D108+E108)</f>
        <v/>
      </c>
    </row>
    <row r="109">
      <c r="A109" s="11">
        <f>IF('Claim Data'!$A$100="","",'Claim Data'!$A$100)</f>
        <v/>
      </c>
      <c r="B109" s="24">
        <f>IF('Claim Data'!$B$100="","",'Claim Data'!$B$100)</f>
        <v/>
      </c>
      <c r="C109" s="11">
        <f>IF('Claim Data'!$F$100="","",'Claim Data'!$F$100)</f>
        <v/>
      </c>
      <c r="D109" s="6">
        <f>IF($A109="","",SUMIF('Claim Data'!$A$2:$A$101,$A109,'Claim Data'!$K$2:$K$101))</f>
        <v/>
      </c>
      <c r="E109" s="6">
        <f>IF($A109="","",SUMIF('Claim Data'!$A$2:$A$101,$A109,'Claim Data'!$O$2:$O$101))</f>
        <v/>
      </c>
      <c r="F109" s="6">
        <f>IF(OR(D109="",E109=""),"",D109+E109)</f>
        <v/>
      </c>
    </row>
    <row r="110">
      <c r="A110" s="16">
        <f>IF('Claim Data'!$A$101="","",'Claim Data'!$A$101)</f>
        <v/>
      </c>
      <c r="B110" s="25">
        <f>IF('Claim Data'!$B$101="","",'Claim Data'!$B$101)</f>
        <v/>
      </c>
      <c r="C110" s="16">
        <f>IF('Claim Data'!$F$101="","",'Claim Data'!$F$101)</f>
        <v/>
      </c>
      <c r="D110" s="13">
        <f>IF($A110="","",SUMIF('Claim Data'!$A$2:$A$101,$A110,'Claim Data'!$K$2:$K$101))</f>
        <v/>
      </c>
      <c r="E110" s="13">
        <f>IF($A110="","",SUMIF('Claim Data'!$A$2:$A$101,$A110,'Claim Data'!$O$2:$O$101))</f>
        <v/>
      </c>
      <c r="F110" s="13">
        <f>IF(OR(D110="",E110=""),"",D110+E110)</f>
        <v/>
      </c>
    </row>
    <row r="113">
      <c r="A113" s="26" t="inlineStr">
        <is>
          <t>Zone Distribution</t>
        </is>
      </c>
    </row>
    <row r="114">
      <c r="A114" s="27" t="inlineStr">
        <is>
          <t>Zone</t>
        </is>
      </c>
      <c r="B114" s="27" t="inlineStr">
        <is>
          <t>Claimants</t>
        </is>
      </c>
    </row>
    <row r="115">
      <c r="A115" s="11" t="inlineStr">
        <is>
          <t>Zone A</t>
        </is>
      </c>
      <c r="B115" s="11">
        <f>COUNTIF('Claim Data'!$F$2:$F$101,A115)</f>
        <v/>
      </c>
    </row>
    <row r="116">
      <c r="A116" s="16" t="inlineStr">
        <is>
          <t>Zone B</t>
        </is>
      </c>
      <c r="B116" s="16">
        <f>COUNTIF('Claim Data'!$F$2:$F$101,A116)</f>
        <v/>
      </c>
    </row>
  </sheetData>
  <autoFilter ref="A10:F110"/>
  <mergeCells count="1">
    <mergeCell ref="A1:M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58" customWidth="1" min="2" max="2"/>
    <col width="2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7" t="inlineStr">
        <is>
          <t>Setup &amp; Instructions — Northern Residents Deduction Estimate</t>
        </is>
      </c>
    </row>
    <row r="2">
      <c r="A2" s="28" t="inlineStr">
        <is>
          <t>Use this workbook to estimate potential 2026 Northern Residents Deduction amounts for Canadian taxpayers.</t>
        </is>
      </c>
    </row>
    <row r="3">
      <c r="A3" s="1" t="inlineStr">
        <is>
          <t>Topic</t>
        </is>
      </c>
      <c r="B3" s="1" t="inlineStr">
        <is>
          <t>Guidance</t>
        </is>
      </c>
    </row>
    <row r="4" ht="30" customHeight="1">
      <c r="A4" s="29" t="inlineStr">
        <is>
          <t>Purpose</t>
        </is>
      </c>
      <c r="B4" s="30" t="inlineStr">
        <is>
          <t>This workbook is an estimating tool for residency and travel amounts that may be relevant to a 2026 Northern Residents Deduction claim.</t>
        </is>
      </c>
    </row>
    <row r="5" ht="30" customHeight="1">
      <c r="A5" s="31" t="inlineStr">
        <is>
          <t>Claim Data</t>
        </is>
      </c>
      <c r="B5" s="32" t="inlineStr">
        <is>
          <t>Enter one claimant record per row. Use the Zone A or Zone B dropdown, enter actual residency dates, and review the calculated eligible days.</t>
        </is>
      </c>
    </row>
    <row r="6" ht="38" customHeight="1">
      <c r="A6" s="29" t="inlineStr">
        <is>
          <t>Travel entries</t>
        </is>
      </c>
      <c r="B6" s="30" t="inlineStr">
        <is>
          <t>Enter eligible travel trips, eligible travel expenses, and any employer travel assistance. Net travel amount is limited to the expense amount after assistance.</t>
        </is>
      </c>
    </row>
    <row r="7" ht="38" customHeight="1">
      <c r="A7" s="31" t="inlineStr">
        <is>
          <t>Records to retain</t>
        </is>
      </c>
      <c r="B7" s="32" t="inlineStr">
        <is>
          <t>Retain receipts, travel records, employer benefit statements, proof of residence, and any other supporting documents required for a tax return.</t>
        </is>
      </c>
    </row>
    <row r="8" ht="30" customHeight="1">
      <c r="A8" s="29" t="inlineStr">
        <is>
          <t>Eligibility review</t>
        </is>
      </c>
      <c r="B8" s="30" t="inlineStr">
        <is>
          <t>Confirm the community is an eligible prescribed northern or intermediate zone and review all CRA conditions that apply to the taxpayer.</t>
        </is>
      </c>
    </row>
    <row r="9" ht="30" customHeight="1">
      <c r="A9" s="31" t="inlineStr">
        <is>
          <t>Employer benefits</t>
        </is>
      </c>
      <c r="B9" s="32" t="inlineStr">
        <is>
          <t>Employer-provided travel benefits may interact with travel claims and other northern residents deduction requirements. Review the applicable CRA guidance.</t>
        </is>
      </c>
    </row>
    <row r="10" ht="38" customHeight="1">
      <c r="A10" s="29" t="inlineStr">
        <is>
          <t>Disclaimer</t>
        </is>
      </c>
      <c r="B10" s="30" t="inlineStr">
        <is>
          <t>This is an estimating tool, not tax advice. Verify current CRA rules, eligible locations, rates, documentation requirements, and applicable 2026 CRA guidance before completing a T1 return.</t>
        </is>
      </c>
    </row>
    <row r="12">
      <c r="A12" s="33" t="inlineStr">
        <is>
          <t>Editable assumptions</t>
        </is>
      </c>
    </row>
    <row r="13">
      <c r="A13" s="34" t="inlineStr">
        <is>
          <t>Rates to be verified against current CRA guidance</t>
        </is>
      </c>
      <c r="B13" s="1" t="inlineStr">
        <is>
          <t>Zone</t>
        </is>
      </c>
      <c r="C13" s="1" t="inlineStr">
        <is>
          <t>Illustrative 2026 Daily Rate</t>
        </is>
      </c>
    </row>
    <row r="14">
      <c r="B14" s="11" t="inlineStr">
        <is>
          <t>Zone A</t>
        </is>
      </c>
      <c r="C14" s="35" t="n">
        <v>11</v>
      </c>
    </row>
    <row r="15">
      <c r="B15" s="11" t="inlineStr">
        <is>
          <t>Zone B</t>
        </is>
      </c>
      <c r="C15" s="35" t="n">
        <v>5.5</v>
      </c>
    </row>
    <row r="17" ht="34" customHeight="1">
      <c r="A17" s="36" t="inlineStr">
        <is>
          <t>Important note</t>
        </is>
      </c>
      <c r="B17" s="30" t="inlineStr">
        <is>
          <t>Illustrative rates are editable assumptions only. Confirm the applicable 2026 CRA rate and all claim requirements before filing.</t>
        </is>
      </c>
    </row>
  </sheetData>
  <mergeCells count="1">
    <mergeCell ref="A1:F1"/>
  </mergeCells>
  <dataValidations count="1">
    <dataValidation sqref="C14:C15" showErrorMessage="1" showInputMessage="1" allowBlank="0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2026-08-25T20:00:21Z</dcterms:created>
  <dcterms:modified xmlns:dcterms="http://purl.org/dc/terms/" xmlns:xsi="http://www.w3.org/2001/XMLSchema-instance" xsi:type="dcterms:W3CDTF">2026-08-25T20:00:21Z</dcterms:modified>
</cp:coreProperties>
</file>