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TB Tracker" sheetId="1" state="visible" r:id="rId1"/>
    <sheet xmlns:r="http://schemas.openxmlformats.org/officeDocument/2006/relationships" name="Summary Dashboard" sheetId="2" state="visible" r:id="rId2"/>
    <sheet xmlns:r="http://schemas.openxmlformats.org/officeDocument/2006/relationships"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$#,##0.00;[Red]-$#,##0.00"/>
    <numFmt numFmtId="166" formatCode="0.0%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i val="1"/>
      <color rgb="00374151"/>
      <sz val="10"/>
    </font>
    <font>
      <name val="Aptos"/>
      <b val="1"/>
      <color rgb="00FFFFFF"/>
      <sz val="10"/>
    </font>
    <font>
      <name val="Aptos"/>
      <b val="1"/>
      <color rgb="001F2937"/>
      <sz val="13"/>
    </font>
    <font>
      <name val="Aptos"/>
      <b val="1"/>
      <color rgb="001F2937"/>
      <sz val="10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FFF7ED"/>
      </patternFill>
    </fill>
    <fill>
      <patternFill patternType="solid">
        <fgColor rgb="00C8102E"/>
      </patternFill>
    </fill>
    <fill>
      <patternFill patternType="solid">
        <fgColor rgb="00F8FAFC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165" fontId="6" fillId="5" borderId="1" applyAlignment="1" pivotButton="0" quotePrefix="0" xfId="0">
      <alignment horizontal="center" vertical="center"/>
    </xf>
    <xf numFmtId="1" fontId="6" fillId="5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0" fontId="2" fillId="9" borderId="1" applyAlignment="1" pivotButton="0" quotePrefix="0" xfId="0">
      <alignment horizontal="left" vertical="center"/>
    </xf>
    <xf numFmtId="165" fontId="2" fillId="9" borderId="1" applyAlignment="1" pivotButton="0" quotePrefix="0" xfId="0">
      <alignment horizontal="right" vertical="center"/>
    </xf>
    <xf numFmtId="0" fontId="2" fillId="9" borderId="1" applyAlignment="1" pivotButton="0" quotePrefix="0" xfId="0">
      <alignment horizontal="center" vertical="center"/>
    </xf>
    <xf numFmtId="0" fontId="7" fillId="9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2" fillId="9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1F2937"/>
        <sz val="10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versus Actual Payment by Period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'OTB Tracker'!J1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'OTB Tracker'!$B$2:$B$101</f>
            </numRef>
          </cat>
          <val>
            <numRef>
              <f>'OTB Tracker'!$J$2:$J$101</f>
            </numRef>
          </val>
        </ser>
        <ser>
          <idx val="1"/>
          <order val="1"/>
          <tx>
            <strRef>
              <f>'OTB Tracker'!K1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'OTB Tracker'!$B$2:$B$101</f>
            </numRef>
          </cat>
          <val>
            <numRef>
              <f>'OTB Tracker'!$K$2:$K$101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Payment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Benefit Amount (CAD)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Actual Payment Trend — 2026</a:t>
            </a:r>
          </a:p>
        </rich>
      </tx>
    </title>
    <plotArea>
      <lineChart>
        <grouping val="standard"/>
        <ser>
          <idx val="0"/>
          <order val="0"/>
          <tx>
            <strRef>
              <f>'OTB Tracker'!K1</f>
            </strRef>
          </tx>
          <spPr>
            <a:ln xmlns:a="http://schemas.openxmlformats.org/drawingml/2006/main">
              <a:solidFill>
                <a:srgbClr val="1E293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'OTB Tracker'!$B$2:$B$101</f>
            </numRef>
          </cat>
          <val>
            <numRef>
              <f>'OTB Tracker'!$K$2:$K$101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Payment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Actual Payment (CAD)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Benefit by OTB Component</a:t>
            </a:r>
          </a:p>
        </rich>
      </tx>
    </title>
    <plotArea>
      <doughnutChart>
        <varyColors val="1"/>
        <ser>
          <idx val="0"/>
          <order val="0"/>
          <tx>
            <strRef>
              <f>'Summary Dashboard'!B9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'Summary Dashboard'!$A$10:$A$12</f>
            </numRef>
          </cat>
          <val>
            <numRef>
              <f>'Summary Dashboard'!$B$10:$B$12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540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15</row>
      <rowOff>0</rowOff>
    </from>
    <ext cx="540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32</row>
      <rowOff>0</rowOff>
    </from>
    <ext cx="5400000" cy="30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OTBPaymentTable" displayName="OTBPaymentTable" ref="A1:O101" headerRowCount="1">
  <autoFilter ref="A1:O101"/>
  <tableColumns count="15">
    <tableColumn id="1" name="Payment ID"/>
    <tableColumn id="2" name="Payment Date"/>
    <tableColumn id="3" name="Recipient Name"/>
    <tableColumn id="4" name="City"/>
    <tableColumn id="5" name="Province"/>
    <tableColumn id="6" name="Tax Year"/>
    <tableColumn id="7" name="Ontario Energy and Property Tax Credit ($)"/>
    <tableColumn id="8" name="Northern Ontario Energy Credit ($)"/>
    <tableColumn id="9" name="Ontario Sales Tax Credit ($)"/>
    <tableColumn id="10" name="Estimated Monthly Benefit ($)"/>
    <tableColumn id="11" name="Actual Payment Received ($)"/>
    <tableColumn id="12" name="Variance ($)"/>
    <tableColumn id="13" name="Payment Status"/>
    <tableColumn id="14" name="Application/Notice Reference"/>
    <tableColumn id="15" name="Note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/>
  </sheetPr>
  <dimension ref="A1:O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1" customWidth="1" min="3" max="3"/>
    <col width="16" customWidth="1" min="4" max="4"/>
    <col width="11" customWidth="1" min="5" max="5"/>
    <col width="11" customWidth="1" min="6" max="6"/>
    <col width="22" customWidth="1" min="7" max="7"/>
    <col width="20" customWidth="1" min="8" max="8"/>
    <col width="19" customWidth="1" min="9" max="9"/>
    <col width="20" customWidth="1" min="10" max="10"/>
    <col width="20" customWidth="1" min="11" max="11"/>
    <col width="15" customWidth="1" min="12" max="12"/>
    <col width="15" customWidth="1" min="13" max="13"/>
    <col width="25" customWidth="1" min="14" max="14"/>
    <col width="34" customWidth="1" min="15" max="15"/>
  </cols>
  <sheetData>
    <row r="1">
      <c r="A1" s="1" t="inlineStr">
        <is>
          <t>Payment ID</t>
        </is>
      </c>
      <c r="B1" s="1" t="inlineStr">
        <is>
          <t>Payment Date</t>
        </is>
      </c>
      <c r="C1" s="1" t="inlineStr">
        <is>
          <t>Recipient Name</t>
        </is>
      </c>
      <c r="D1" s="1" t="inlineStr">
        <is>
          <t>City</t>
        </is>
      </c>
      <c r="E1" s="1" t="inlineStr">
        <is>
          <t>Province</t>
        </is>
      </c>
      <c r="F1" s="1" t="inlineStr">
        <is>
          <t>Tax Year</t>
        </is>
      </c>
      <c r="G1" s="1" t="inlineStr">
        <is>
          <t>Ontario Energy and Property Tax Credit ($)</t>
        </is>
      </c>
      <c r="H1" s="1" t="inlineStr">
        <is>
          <t>Northern Ontario Energy Credit ($)</t>
        </is>
      </c>
      <c r="I1" s="1" t="inlineStr">
        <is>
          <t>Ontario Sales Tax Credit ($)</t>
        </is>
      </c>
      <c r="J1" s="1" t="inlineStr">
        <is>
          <t>Estimated Monthly Benefit ($)</t>
        </is>
      </c>
      <c r="K1" s="1" t="inlineStr">
        <is>
          <t>Actual Payment Received ($)</t>
        </is>
      </c>
      <c r="L1" s="1" t="inlineStr">
        <is>
          <t>Variance ($)</t>
        </is>
      </c>
      <c r="M1" s="1" t="inlineStr">
        <is>
          <t>Payment Status</t>
        </is>
      </c>
      <c r="N1" s="1" t="inlineStr">
        <is>
          <t>Application/Notice Reference</t>
        </is>
      </c>
      <c r="O1" s="1" t="inlineStr">
        <is>
          <t>Notes</t>
        </is>
      </c>
    </row>
    <row r="2" ht="22" customHeight="1">
      <c r="A2" s="2" t="inlineStr">
        <is>
          <t>OTB-2026-001</t>
        </is>
      </c>
      <c r="B2" s="3" t="n">
        <v>46032</v>
      </c>
      <c r="C2" s="2" t="inlineStr">
        <is>
          <t>Liam Thompson</t>
        </is>
      </c>
      <c r="D2" s="2" t="inlineStr">
        <is>
          <t>Toronto</t>
        </is>
      </c>
      <c r="E2" s="4" t="inlineStr">
        <is>
          <t>ON</t>
        </is>
      </c>
      <c r="F2" s="4" t="n">
        <v>2025</v>
      </c>
      <c r="G2" s="5" t="n">
        <v>130</v>
      </c>
      <c r="H2" s="5" t="n">
        <v>0</v>
      </c>
      <c r="I2" s="5" t="n">
        <v>80</v>
      </c>
      <c r="J2" s="6">
        <f>IF(A2="","",SUM(G2:I2))</f>
        <v/>
      </c>
      <c r="K2" s="7" t="n">
        <v>210</v>
      </c>
      <c r="L2" s="6">
        <f>IF(A2="","",IF(K2="","",K2-J2))</f>
        <v/>
      </c>
      <c r="M2" s="8">
        <f>IF(A2="","",IF(K2="","Pending",IF(ABS(L2)&lt;1,"Matched",IF(L2&lt;0,"Underpaid","Overpaid"))))</f>
        <v/>
      </c>
      <c r="N2" s="2" t="inlineStr">
        <is>
          <t>CRA-OTB-2026-001</t>
        </is>
      </c>
      <c r="O2" s="2" t="inlineStr">
        <is>
          <t>Confirmed in CRA My Account.</t>
        </is>
      </c>
    </row>
    <row r="3" ht="22" customHeight="1">
      <c r="A3" s="2" t="inlineStr">
        <is>
          <t>OTB-2026-002</t>
        </is>
      </c>
      <c r="B3" s="3" t="n">
        <v>46063</v>
      </c>
      <c r="C3" s="2" t="inlineStr">
        <is>
          <t>Emma Tremblay</t>
        </is>
      </c>
      <c r="D3" s="2" t="inlineStr">
        <is>
          <t>Ottawa</t>
        </is>
      </c>
      <c r="E3" s="4" t="inlineStr">
        <is>
          <t>ON</t>
        </is>
      </c>
      <c r="F3" s="4" t="n">
        <v>2025</v>
      </c>
      <c r="G3" s="5" t="n">
        <v>120</v>
      </c>
      <c r="H3" s="5" t="n">
        <v>0</v>
      </c>
      <c r="I3" s="5" t="n">
        <v>70</v>
      </c>
      <c r="J3" s="9">
        <f>IF(A3="","",SUM(G3:I3))</f>
        <v/>
      </c>
      <c r="K3" s="7" t="n">
        <v>185</v>
      </c>
      <c r="L3" s="9">
        <f>IF(A3="","",IF(K3="","",K3-J3))</f>
        <v/>
      </c>
      <c r="M3" s="10">
        <f>IF(A3="","",IF(K3="","Pending",IF(ABS(L3)&lt;1,"Matched",IF(L3&lt;0,"Underpaid","Overpaid"))))</f>
        <v/>
      </c>
      <c r="N3" s="2" t="inlineStr">
        <is>
          <t>CRA-OTB-2026-002</t>
        </is>
      </c>
      <c r="O3" s="2" t="inlineStr">
        <is>
          <t>Partial payment received; review notice.</t>
        </is>
      </c>
    </row>
    <row r="4" ht="22" customHeight="1">
      <c r="A4" s="2" t="inlineStr">
        <is>
          <t>OTB-2026-003</t>
        </is>
      </c>
      <c r="B4" s="3" t="n">
        <v>46091</v>
      </c>
      <c r="C4" s="2" t="inlineStr">
        <is>
          <t>Noah Singh</t>
        </is>
      </c>
      <c r="D4" s="2" t="inlineStr">
        <is>
          <t>Brampton</t>
        </is>
      </c>
      <c r="E4" s="4" t="inlineStr">
        <is>
          <t>ON</t>
        </is>
      </c>
      <c r="F4" s="4" t="n">
        <v>2025</v>
      </c>
      <c r="G4" s="5" t="n">
        <v>105</v>
      </c>
      <c r="H4" s="5" t="n">
        <v>0</v>
      </c>
      <c r="I4" s="5" t="n">
        <v>75</v>
      </c>
      <c r="J4" s="6">
        <f>IF(A4="","",SUM(G4:I4))</f>
        <v/>
      </c>
      <c r="K4" s="7" t="n">
        <v>185</v>
      </c>
      <c r="L4" s="6">
        <f>IF(A4="","",IF(K4="","",K4-J4))</f>
        <v/>
      </c>
      <c r="M4" s="8">
        <f>IF(A4="","",IF(K4="","Pending",IF(ABS(L4)&lt;1,"Matched",IF(L4&lt;0,"Underpaid","Overpaid"))))</f>
        <v/>
      </c>
      <c r="N4" s="2" t="inlineStr">
        <is>
          <t>CRA-OTB-2026-003</t>
        </is>
      </c>
      <c r="O4" s="2" t="inlineStr">
        <is>
          <t>Adjusted amount received.</t>
        </is>
      </c>
    </row>
    <row r="5" ht="22" customHeight="1">
      <c r="A5" s="2" t="inlineStr">
        <is>
          <t>OTB-2026-004</t>
        </is>
      </c>
      <c r="B5" s="3" t="n">
        <v>46122</v>
      </c>
      <c r="C5" s="2" t="inlineStr">
        <is>
          <t>Olivia Martin</t>
        </is>
      </c>
      <c r="D5" s="2" t="inlineStr">
        <is>
          <t>London</t>
        </is>
      </c>
      <c r="E5" s="4" t="inlineStr">
        <is>
          <t>ON</t>
        </is>
      </c>
      <c r="F5" s="4" t="n">
        <v>2025</v>
      </c>
      <c r="G5" s="5" t="n">
        <v>90</v>
      </c>
      <c r="H5" s="5" t="n">
        <v>0</v>
      </c>
      <c r="I5" s="5" t="n">
        <v>60</v>
      </c>
      <c r="J5" s="9">
        <f>IF(A5="","",SUM(G5:I5))</f>
        <v/>
      </c>
      <c r="K5" s="7" t="n"/>
      <c r="L5" s="9">
        <f>IF(A5="","",IF(K5="","",K5-J5))</f>
        <v/>
      </c>
      <c r="M5" s="10">
        <f>IF(A5="","",IF(K5="","Pending",IF(ABS(L5)&lt;1,"Matched",IF(L5&lt;0,"Underpaid","Overpaid"))))</f>
        <v/>
      </c>
      <c r="N5" s="2" t="inlineStr">
        <is>
          <t>CRA-OTB-2026-004</t>
        </is>
      </c>
      <c r="O5" s="2" t="inlineStr">
        <is>
          <t>Payment not yet recorded.</t>
        </is>
      </c>
    </row>
    <row r="6" ht="22" customHeight="1">
      <c r="A6" s="2" t="inlineStr">
        <is>
          <t>OTB-2026-005</t>
        </is>
      </c>
      <c r="B6" s="3" t="n">
        <v>46152</v>
      </c>
      <c r="C6" s="2" t="inlineStr">
        <is>
          <t>Lucas Chen</t>
        </is>
      </c>
      <c r="D6" s="2" t="inlineStr">
        <is>
          <t>Markham</t>
        </is>
      </c>
      <c r="E6" s="4" t="inlineStr">
        <is>
          <t>ON</t>
        </is>
      </c>
      <c r="F6" s="4" t="n">
        <v>2025</v>
      </c>
      <c r="G6" s="5" t="n">
        <v>115</v>
      </c>
      <c r="H6" s="5" t="n">
        <v>0</v>
      </c>
      <c r="I6" s="5" t="n">
        <v>70</v>
      </c>
      <c r="J6" s="6">
        <f>IF(A6="","",SUM(G6:I6))</f>
        <v/>
      </c>
      <c r="K6" s="7" t="n">
        <v>185</v>
      </c>
      <c r="L6" s="6">
        <f>IF(A6="","",IF(K6="","",K6-J6))</f>
        <v/>
      </c>
      <c r="M6" s="8">
        <f>IF(A6="","",IF(K6="","Pending",IF(ABS(L6)&lt;1,"Matched",IF(L6&lt;0,"Underpaid","Overpaid"))))</f>
        <v/>
      </c>
      <c r="N6" s="2" t="inlineStr">
        <is>
          <t>CRA-OTB-2026-005</t>
        </is>
      </c>
      <c r="O6" s="2" t="inlineStr">
        <is>
          <t>Matched to CRA notice.</t>
        </is>
      </c>
    </row>
    <row r="7" ht="22" customHeight="1">
      <c r="A7" s="2" t="inlineStr">
        <is>
          <t>OTB-2026-006</t>
        </is>
      </c>
      <c r="B7" s="3" t="n">
        <v>46183</v>
      </c>
      <c r="C7" s="2" t="inlineStr">
        <is>
          <t>Sophie Gagnon</t>
        </is>
      </c>
      <c r="D7" s="2" t="inlineStr">
        <is>
          <t>Sudbury</t>
        </is>
      </c>
      <c r="E7" s="4" t="inlineStr">
        <is>
          <t>ON</t>
        </is>
      </c>
      <c r="F7" s="4" t="n">
        <v>2025</v>
      </c>
      <c r="G7" s="5" t="n">
        <v>135</v>
      </c>
      <c r="H7" s="5" t="n">
        <v>45</v>
      </c>
      <c r="I7" s="5" t="n">
        <v>80</v>
      </c>
      <c r="J7" s="9">
        <f>IF(A7="","",SUM(G7:I7))</f>
        <v/>
      </c>
      <c r="K7" s="7" t="n">
        <v>260</v>
      </c>
      <c r="L7" s="9">
        <f>IF(A7="","",IF(K7="","",K7-J7))</f>
        <v/>
      </c>
      <c r="M7" s="10">
        <f>IF(A7="","",IF(K7="","Pending",IF(ABS(L7)&lt;1,"Matched",IF(L7&lt;0,"Underpaid","Overpaid"))))</f>
        <v/>
      </c>
      <c r="N7" s="2" t="inlineStr">
        <is>
          <t>CRA-OTB-2026-006</t>
        </is>
      </c>
      <c r="O7" s="2" t="inlineStr">
        <is>
          <t>Northern Ontario component included.</t>
        </is>
      </c>
    </row>
    <row r="8" ht="22" customHeight="1">
      <c r="A8" s="2" t="inlineStr">
        <is>
          <t>OTB-2026-007</t>
        </is>
      </c>
      <c r="B8" s="3" t="n">
        <v>46213</v>
      </c>
      <c r="C8" s="2" t="inlineStr">
        <is>
          <t>Ethan Wilson</t>
        </is>
      </c>
      <c r="D8" s="2" t="inlineStr">
        <is>
          <t>Hamilton</t>
        </is>
      </c>
      <c r="E8" s="4" t="inlineStr">
        <is>
          <t>ON</t>
        </is>
      </c>
      <c r="F8" s="4" t="n">
        <v>2025</v>
      </c>
      <c r="G8" s="5" t="n">
        <v>110</v>
      </c>
      <c r="H8" s="5" t="n">
        <v>0</v>
      </c>
      <c r="I8" s="5" t="n">
        <v>65</v>
      </c>
      <c r="J8" s="6">
        <f>IF(A8="","",SUM(G8:I8))</f>
        <v/>
      </c>
      <c r="K8" s="7" t="n">
        <v>170</v>
      </c>
      <c r="L8" s="6">
        <f>IF(A8="","",IF(K8="","",K8-J8))</f>
        <v/>
      </c>
      <c r="M8" s="8">
        <f>IF(A8="","",IF(K8="","Pending",IF(ABS(L8)&lt;1,"Matched",IF(L8&lt;0,"Underpaid","Overpaid"))))</f>
        <v/>
      </c>
      <c r="N8" s="2" t="inlineStr">
        <is>
          <t>CRA-OTB-2026-007</t>
        </is>
      </c>
      <c r="O8" s="2" t="inlineStr">
        <is>
          <t>Short payment recorded for follow-up.</t>
        </is>
      </c>
    </row>
    <row r="9" ht="22" customHeight="1">
      <c r="A9" s="2" t="inlineStr">
        <is>
          <t>OTB-2026-008</t>
        </is>
      </c>
      <c r="B9" s="3" t="n">
        <v>46244</v>
      </c>
      <c r="C9" s="2" t="inlineStr">
        <is>
          <t>Charlotte Roy</t>
        </is>
      </c>
      <c r="D9" s="2" t="inlineStr">
        <is>
          <t>Windsor</t>
        </is>
      </c>
      <c r="E9" s="4" t="inlineStr">
        <is>
          <t>ON</t>
        </is>
      </c>
      <c r="F9" s="4" t="n">
        <v>2025</v>
      </c>
      <c r="G9" s="5" t="n">
        <v>100</v>
      </c>
      <c r="H9" s="5" t="n">
        <v>0</v>
      </c>
      <c r="I9" s="5" t="n">
        <v>65</v>
      </c>
      <c r="J9" s="9">
        <f>IF(A9="","",SUM(G9:I9))</f>
        <v/>
      </c>
      <c r="K9" s="7" t="n">
        <v>165</v>
      </c>
      <c r="L9" s="9">
        <f>IF(A9="","",IF(K9="","",K9-J9))</f>
        <v/>
      </c>
      <c r="M9" s="10">
        <f>IF(A9="","",IF(K9="","Pending",IF(ABS(L9)&lt;1,"Matched",IF(L9&lt;0,"Underpaid","Overpaid"))))</f>
        <v/>
      </c>
      <c r="N9" s="2" t="inlineStr">
        <is>
          <t>CRA-OTB-2026-008</t>
        </is>
      </c>
      <c r="O9" s="2" t="inlineStr">
        <is>
          <t>Matched to deposit record.</t>
        </is>
      </c>
    </row>
    <row r="10" ht="22" customHeight="1">
      <c r="A10" s="2" t="inlineStr">
        <is>
          <t>OTB-2026-009</t>
        </is>
      </c>
      <c r="B10" s="3" t="n">
        <v>46275</v>
      </c>
      <c r="C10" s="2" t="inlineStr">
        <is>
          <t>William MacDonald</t>
        </is>
      </c>
      <c r="D10" s="2" t="inlineStr">
        <is>
          <t>Thunder Bay</t>
        </is>
      </c>
      <c r="E10" s="4" t="inlineStr">
        <is>
          <t>ON</t>
        </is>
      </c>
      <c r="F10" s="4" t="n">
        <v>2025</v>
      </c>
      <c r="G10" s="5" t="n">
        <v>145</v>
      </c>
      <c r="H10" s="5" t="n">
        <v>55</v>
      </c>
      <c r="I10" s="5" t="n">
        <v>85</v>
      </c>
      <c r="J10" s="6">
        <f>IF(A10="","",SUM(G10:I10))</f>
        <v/>
      </c>
      <c r="K10" s="7" t="n">
        <v>290</v>
      </c>
      <c r="L10" s="6">
        <f>IF(A10="","",IF(K10="","",K10-J10))</f>
        <v/>
      </c>
      <c r="M10" s="8">
        <f>IF(A10="","",IF(K10="","Pending",IF(ABS(L10)&lt;1,"Matched",IF(L10&lt;0,"Underpaid","Overpaid"))))</f>
        <v/>
      </c>
      <c r="N10" s="2" t="inlineStr">
        <is>
          <t>CRA-OTB-2026-009</t>
        </is>
      </c>
      <c r="O10" s="2" t="inlineStr">
        <is>
          <t>Northern Ontario payment adjusted upward.</t>
        </is>
      </c>
    </row>
    <row r="11" ht="22" customHeight="1">
      <c r="A11" s="2" t="n"/>
      <c r="B11" s="3" t="n"/>
      <c r="C11" s="2" t="n"/>
      <c r="D11" s="2" t="n"/>
      <c r="E11" s="4" t="n"/>
      <c r="F11" s="4" t="n"/>
      <c r="G11" s="5" t="n"/>
      <c r="H11" s="5" t="n"/>
      <c r="I11" s="5" t="n"/>
      <c r="J11" s="9">
        <f>IF(A11="","",SUM(G11:I11))</f>
        <v/>
      </c>
      <c r="K11" s="7" t="n"/>
      <c r="L11" s="9">
        <f>IF(A11="","",IF(K11="","",K11-J11))</f>
        <v/>
      </c>
      <c r="M11" s="10">
        <f>IF(A11="","",IF(K11="","Pending",IF(ABS(L11)&lt;1,"Matched",IF(L11&lt;0,"Underpaid","Overpaid"))))</f>
        <v/>
      </c>
      <c r="N11" s="2" t="n"/>
      <c r="O11" s="2" t="n"/>
    </row>
    <row r="12" ht="22" customHeight="1">
      <c r="A12" s="2" t="n"/>
      <c r="B12" s="3" t="n"/>
      <c r="C12" s="2" t="n"/>
      <c r="D12" s="2" t="n"/>
      <c r="E12" s="4" t="n"/>
      <c r="F12" s="4" t="n"/>
      <c r="G12" s="5" t="n"/>
      <c r="H12" s="5" t="n"/>
      <c r="I12" s="5" t="n"/>
      <c r="J12" s="6">
        <f>IF(A12="","",SUM(G12:I12))</f>
        <v/>
      </c>
      <c r="K12" s="7" t="n"/>
      <c r="L12" s="6">
        <f>IF(A12="","",IF(K12="","",K12-J12))</f>
        <v/>
      </c>
      <c r="M12" s="8">
        <f>IF(A12="","",IF(K12="","Pending",IF(ABS(L12)&lt;1,"Matched",IF(L12&lt;0,"Underpaid","Overpaid"))))</f>
        <v/>
      </c>
      <c r="N12" s="2" t="n"/>
      <c r="O12" s="2" t="n"/>
    </row>
    <row r="13" ht="22" customHeight="1">
      <c r="A13" s="2" t="n"/>
      <c r="B13" s="3" t="n"/>
      <c r="C13" s="2" t="n"/>
      <c r="D13" s="2" t="n"/>
      <c r="E13" s="4" t="n"/>
      <c r="F13" s="4" t="n"/>
      <c r="G13" s="5" t="n"/>
      <c r="H13" s="5" t="n"/>
      <c r="I13" s="5" t="n"/>
      <c r="J13" s="9">
        <f>IF(A13="","",SUM(G13:I13))</f>
        <v/>
      </c>
      <c r="K13" s="7" t="n"/>
      <c r="L13" s="9">
        <f>IF(A13="","",IF(K13="","",K13-J13))</f>
        <v/>
      </c>
      <c r="M13" s="10">
        <f>IF(A13="","",IF(K13="","Pending",IF(ABS(L13)&lt;1,"Matched",IF(L13&lt;0,"Underpaid","Overpaid"))))</f>
        <v/>
      </c>
      <c r="N13" s="2" t="n"/>
      <c r="O13" s="2" t="n"/>
    </row>
    <row r="14" ht="22" customHeight="1">
      <c r="A14" s="2" t="n"/>
      <c r="B14" s="3" t="n"/>
      <c r="C14" s="2" t="n"/>
      <c r="D14" s="2" t="n"/>
      <c r="E14" s="4" t="n"/>
      <c r="F14" s="4" t="n"/>
      <c r="G14" s="5" t="n"/>
      <c r="H14" s="5" t="n"/>
      <c r="I14" s="5" t="n"/>
      <c r="J14" s="6">
        <f>IF(A14="","",SUM(G14:I14))</f>
        <v/>
      </c>
      <c r="K14" s="7" t="n"/>
      <c r="L14" s="6">
        <f>IF(A14="","",IF(K14="","",K14-J14))</f>
        <v/>
      </c>
      <c r="M14" s="8">
        <f>IF(A14="","",IF(K14="","Pending",IF(ABS(L14)&lt;1,"Matched",IF(L14&lt;0,"Underpaid","Overpaid"))))</f>
        <v/>
      </c>
      <c r="N14" s="2" t="n"/>
      <c r="O14" s="2" t="n"/>
    </row>
    <row r="15" ht="22" customHeight="1">
      <c r="A15" s="2" t="n"/>
      <c r="B15" s="3" t="n"/>
      <c r="C15" s="2" t="n"/>
      <c r="D15" s="2" t="n"/>
      <c r="E15" s="4" t="n"/>
      <c r="F15" s="4" t="n"/>
      <c r="G15" s="5" t="n"/>
      <c r="H15" s="5" t="n"/>
      <c r="I15" s="5" t="n"/>
      <c r="J15" s="9">
        <f>IF(A15="","",SUM(G15:I15))</f>
        <v/>
      </c>
      <c r="K15" s="7" t="n"/>
      <c r="L15" s="9">
        <f>IF(A15="","",IF(K15="","",K15-J15))</f>
        <v/>
      </c>
      <c r="M15" s="10">
        <f>IF(A15="","",IF(K15="","Pending",IF(ABS(L15)&lt;1,"Matched",IF(L15&lt;0,"Underpaid","Overpaid"))))</f>
        <v/>
      </c>
      <c r="N15" s="2" t="n"/>
      <c r="O15" s="2" t="n"/>
    </row>
    <row r="16" ht="22" customHeight="1">
      <c r="A16" s="2" t="n"/>
      <c r="B16" s="3" t="n"/>
      <c r="C16" s="2" t="n"/>
      <c r="D16" s="2" t="n"/>
      <c r="E16" s="4" t="n"/>
      <c r="F16" s="4" t="n"/>
      <c r="G16" s="5" t="n"/>
      <c r="H16" s="5" t="n"/>
      <c r="I16" s="5" t="n"/>
      <c r="J16" s="6">
        <f>IF(A16="","",SUM(G16:I16))</f>
        <v/>
      </c>
      <c r="K16" s="7" t="n"/>
      <c r="L16" s="6">
        <f>IF(A16="","",IF(K16="","",K16-J16))</f>
        <v/>
      </c>
      <c r="M16" s="8">
        <f>IF(A16="","",IF(K16="","Pending",IF(ABS(L16)&lt;1,"Matched",IF(L16&lt;0,"Underpaid","Overpaid"))))</f>
        <v/>
      </c>
      <c r="N16" s="2" t="n"/>
      <c r="O16" s="2" t="n"/>
    </row>
    <row r="17" ht="22" customHeight="1">
      <c r="A17" s="2" t="n"/>
      <c r="B17" s="3" t="n"/>
      <c r="C17" s="2" t="n"/>
      <c r="D17" s="2" t="n"/>
      <c r="E17" s="4" t="n"/>
      <c r="F17" s="4" t="n"/>
      <c r="G17" s="5" t="n"/>
      <c r="H17" s="5" t="n"/>
      <c r="I17" s="5" t="n"/>
      <c r="J17" s="9">
        <f>IF(A17="","",SUM(G17:I17))</f>
        <v/>
      </c>
      <c r="K17" s="7" t="n"/>
      <c r="L17" s="9">
        <f>IF(A17="","",IF(K17="","",K17-J17))</f>
        <v/>
      </c>
      <c r="M17" s="10">
        <f>IF(A17="","",IF(K17="","Pending",IF(ABS(L17)&lt;1,"Matched",IF(L17&lt;0,"Underpaid","Overpaid"))))</f>
        <v/>
      </c>
      <c r="N17" s="2" t="n"/>
      <c r="O17" s="2" t="n"/>
    </row>
    <row r="18" ht="22" customHeight="1">
      <c r="A18" s="2" t="n"/>
      <c r="B18" s="3" t="n"/>
      <c r="C18" s="2" t="n"/>
      <c r="D18" s="2" t="n"/>
      <c r="E18" s="4" t="n"/>
      <c r="F18" s="4" t="n"/>
      <c r="G18" s="5" t="n"/>
      <c r="H18" s="5" t="n"/>
      <c r="I18" s="5" t="n"/>
      <c r="J18" s="6">
        <f>IF(A18="","",SUM(G18:I18))</f>
        <v/>
      </c>
      <c r="K18" s="7" t="n"/>
      <c r="L18" s="6">
        <f>IF(A18="","",IF(K18="","",K18-J18))</f>
        <v/>
      </c>
      <c r="M18" s="8">
        <f>IF(A18="","",IF(K18="","Pending",IF(ABS(L18)&lt;1,"Matched",IF(L18&lt;0,"Underpaid","Overpaid"))))</f>
        <v/>
      </c>
      <c r="N18" s="2" t="n"/>
      <c r="O18" s="2" t="n"/>
    </row>
    <row r="19" ht="22" customHeight="1">
      <c r="A19" s="2" t="n"/>
      <c r="B19" s="3" t="n"/>
      <c r="C19" s="2" t="n"/>
      <c r="D19" s="2" t="n"/>
      <c r="E19" s="4" t="n"/>
      <c r="F19" s="4" t="n"/>
      <c r="G19" s="5" t="n"/>
      <c r="H19" s="5" t="n"/>
      <c r="I19" s="5" t="n"/>
      <c r="J19" s="9">
        <f>IF(A19="","",SUM(G19:I19))</f>
        <v/>
      </c>
      <c r="K19" s="7" t="n"/>
      <c r="L19" s="9">
        <f>IF(A19="","",IF(K19="","",K19-J19))</f>
        <v/>
      </c>
      <c r="M19" s="10">
        <f>IF(A19="","",IF(K19="","Pending",IF(ABS(L19)&lt;1,"Matched",IF(L19&lt;0,"Underpaid","Overpaid"))))</f>
        <v/>
      </c>
      <c r="N19" s="2" t="n"/>
      <c r="O19" s="2" t="n"/>
    </row>
    <row r="20" ht="22" customHeight="1">
      <c r="A20" s="2" t="n"/>
      <c r="B20" s="3" t="n"/>
      <c r="C20" s="2" t="n"/>
      <c r="D20" s="2" t="n"/>
      <c r="E20" s="4" t="n"/>
      <c r="F20" s="4" t="n"/>
      <c r="G20" s="5" t="n"/>
      <c r="H20" s="5" t="n"/>
      <c r="I20" s="5" t="n"/>
      <c r="J20" s="6">
        <f>IF(A20="","",SUM(G20:I20))</f>
        <v/>
      </c>
      <c r="K20" s="7" t="n"/>
      <c r="L20" s="6">
        <f>IF(A20="","",IF(K20="","",K20-J20))</f>
        <v/>
      </c>
      <c r="M20" s="8">
        <f>IF(A20="","",IF(K20="","Pending",IF(ABS(L20)&lt;1,"Matched",IF(L20&lt;0,"Underpaid","Overpaid"))))</f>
        <v/>
      </c>
      <c r="N20" s="2" t="n"/>
      <c r="O20" s="2" t="n"/>
    </row>
    <row r="21" ht="22" customHeight="1">
      <c r="A21" s="2" t="n"/>
      <c r="B21" s="3" t="n"/>
      <c r="C21" s="2" t="n"/>
      <c r="D21" s="2" t="n"/>
      <c r="E21" s="4" t="n"/>
      <c r="F21" s="4" t="n"/>
      <c r="G21" s="5" t="n"/>
      <c r="H21" s="5" t="n"/>
      <c r="I21" s="5" t="n"/>
      <c r="J21" s="9">
        <f>IF(A21="","",SUM(G21:I21))</f>
        <v/>
      </c>
      <c r="K21" s="7" t="n"/>
      <c r="L21" s="9">
        <f>IF(A21="","",IF(K21="","",K21-J21))</f>
        <v/>
      </c>
      <c r="M21" s="10">
        <f>IF(A21="","",IF(K21="","Pending",IF(ABS(L21)&lt;1,"Matched",IF(L21&lt;0,"Underpaid","Overpaid"))))</f>
        <v/>
      </c>
      <c r="N21" s="2" t="n"/>
      <c r="O21" s="2" t="n"/>
    </row>
    <row r="22" ht="22" customHeight="1">
      <c r="A22" s="2" t="n"/>
      <c r="B22" s="3" t="n"/>
      <c r="C22" s="2" t="n"/>
      <c r="D22" s="2" t="n"/>
      <c r="E22" s="4" t="n"/>
      <c r="F22" s="4" t="n"/>
      <c r="G22" s="5" t="n"/>
      <c r="H22" s="5" t="n"/>
      <c r="I22" s="5" t="n"/>
      <c r="J22" s="6">
        <f>IF(A22="","",SUM(G22:I22))</f>
        <v/>
      </c>
      <c r="K22" s="7" t="n"/>
      <c r="L22" s="6">
        <f>IF(A22="","",IF(K22="","",K22-J22))</f>
        <v/>
      </c>
      <c r="M22" s="8">
        <f>IF(A22="","",IF(K22="","Pending",IF(ABS(L22)&lt;1,"Matched",IF(L22&lt;0,"Underpaid","Overpaid"))))</f>
        <v/>
      </c>
      <c r="N22" s="2" t="n"/>
      <c r="O22" s="2" t="n"/>
    </row>
    <row r="23" ht="22" customHeight="1">
      <c r="A23" s="2" t="n"/>
      <c r="B23" s="3" t="n"/>
      <c r="C23" s="2" t="n"/>
      <c r="D23" s="2" t="n"/>
      <c r="E23" s="4" t="n"/>
      <c r="F23" s="4" t="n"/>
      <c r="G23" s="5" t="n"/>
      <c r="H23" s="5" t="n"/>
      <c r="I23" s="5" t="n"/>
      <c r="J23" s="9">
        <f>IF(A23="","",SUM(G23:I23))</f>
        <v/>
      </c>
      <c r="K23" s="7" t="n"/>
      <c r="L23" s="9">
        <f>IF(A23="","",IF(K23="","",K23-J23))</f>
        <v/>
      </c>
      <c r="M23" s="10">
        <f>IF(A23="","",IF(K23="","Pending",IF(ABS(L23)&lt;1,"Matched",IF(L23&lt;0,"Underpaid","Overpaid"))))</f>
        <v/>
      </c>
      <c r="N23" s="2" t="n"/>
      <c r="O23" s="2" t="n"/>
    </row>
    <row r="24" ht="22" customHeight="1">
      <c r="A24" s="2" t="n"/>
      <c r="B24" s="3" t="n"/>
      <c r="C24" s="2" t="n"/>
      <c r="D24" s="2" t="n"/>
      <c r="E24" s="4" t="n"/>
      <c r="F24" s="4" t="n"/>
      <c r="G24" s="5" t="n"/>
      <c r="H24" s="5" t="n"/>
      <c r="I24" s="5" t="n"/>
      <c r="J24" s="6">
        <f>IF(A24="","",SUM(G24:I24))</f>
        <v/>
      </c>
      <c r="K24" s="7" t="n"/>
      <c r="L24" s="6">
        <f>IF(A24="","",IF(K24="","",K24-J24))</f>
        <v/>
      </c>
      <c r="M24" s="8">
        <f>IF(A24="","",IF(K24="","Pending",IF(ABS(L24)&lt;1,"Matched",IF(L24&lt;0,"Underpaid","Overpaid"))))</f>
        <v/>
      </c>
      <c r="N24" s="2" t="n"/>
      <c r="O24" s="2" t="n"/>
    </row>
    <row r="25" ht="22" customHeight="1">
      <c r="A25" s="2" t="n"/>
      <c r="B25" s="3" t="n"/>
      <c r="C25" s="2" t="n"/>
      <c r="D25" s="2" t="n"/>
      <c r="E25" s="4" t="n"/>
      <c r="F25" s="4" t="n"/>
      <c r="G25" s="5" t="n"/>
      <c r="H25" s="5" t="n"/>
      <c r="I25" s="5" t="n"/>
      <c r="J25" s="9">
        <f>IF(A25="","",SUM(G25:I25))</f>
        <v/>
      </c>
      <c r="K25" s="7" t="n"/>
      <c r="L25" s="9">
        <f>IF(A25="","",IF(K25="","",K25-J25))</f>
        <v/>
      </c>
      <c r="M25" s="10">
        <f>IF(A25="","",IF(K25="","Pending",IF(ABS(L25)&lt;1,"Matched",IF(L25&lt;0,"Underpaid","Overpaid"))))</f>
        <v/>
      </c>
      <c r="N25" s="2" t="n"/>
      <c r="O25" s="2" t="n"/>
    </row>
    <row r="26" ht="22" customHeight="1">
      <c r="A26" s="2" t="n"/>
      <c r="B26" s="3" t="n"/>
      <c r="C26" s="2" t="n"/>
      <c r="D26" s="2" t="n"/>
      <c r="E26" s="4" t="n"/>
      <c r="F26" s="4" t="n"/>
      <c r="G26" s="5" t="n"/>
      <c r="H26" s="5" t="n"/>
      <c r="I26" s="5" t="n"/>
      <c r="J26" s="6">
        <f>IF(A26="","",SUM(G26:I26))</f>
        <v/>
      </c>
      <c r="K26" s="7" t="n"/>
      <c r="L26" s="6">
        <f>IF(A26="","",IF(K26="","",K26-J26))</f>
        <v/>
      </c>
      <c r="M26" s="8">
        <f>IF(A26="","",IF(K26="","Pending",IF(ABS(L26)&lt;1,"Matched",IF(L26&lt;0,"Underpaid","Overpaid"))))</f>
        <v/>
      </c>
      <c r="N26" s="2" t="n"/>
      <c r="O26" s="2" t="n"/>
    </row>
    <row r="27" ht="22" customHeight="1">
      <c r="A27" s="2" t="n"/>
      <c r="B27" s="3" t="n"/>
      <c r="C27" s="2" t="n"/>
      <c r="D27" s="2" t="n"/>
      <c r="E27" s="4" t="n"/>
      <c r="F27" s="4" t="n"/>
      <c r="G27" s="5" t="n"/>
      <c r="H27" s="5" t="n"/>
      <c r="I27" s="5" t="n"/>
      <c r="J27" s="9">
        <f>IF(A27="","",SUM(G27:I27))</f>
        <v/>
      </c>
      <c r="K27" s="7" t="n"/>
      <c r="L27" s="9">
        <f>IF(A27="","",IF(K27="","",K27-J27))</f>
        <v/>
      </c>
      <c r="M27" s="10">
        <f>IF(A27="","",IF(K27="","Pending",IF(ABS(L27)&lt;1,"Matched",IF(L27&lt;0,"Underpaid","Overpaid"))))</f>
        <v/>
      </c>
      <c r="N27" s="2" t="n"/>
      <c r="O27" s="2" t="n"/>
    </row>
    <row r="28" ht="22" customHeight="1">
      <c r="A28" s="2" t="n"/>
      <c r="B28" s="3" t="n"/>
      <c r="C28" s="2" t="n"/>
      <c r="D28" s="2" t="n"/>
      <c r="E28" s="4" t="n"/>
      <c r="F28" s="4" t="n"/>
      <c r="G28" s="5" t="n"/>
      <c r="H28" s="5" t="n"/>
      <c r="I28" s="5" t="n"/>
      <c r="J28" s="6">
        <f>IF(A28="","",SUM(G28:I28))</f>
        <v/>
      </c>
      <c r="K28" s="7" t="n"/>
      <c r="L28" s="6">
        <f>IF(A28="","",IF(K28="","",K28-J28))</f>
        <v/>
      </c>
      <c r="M28" s="8">
        <f>IF(A28="","",IF(K28="","Pending",IF(ABS(L28)&lt;1,"Matched",IF(L28&lt;0,"Underpaid","Overpaid"))))</f>
        <v/>
      </c>
      <c r="N28" s="2" t="n"/>
      <c r="O28" s="2" t="n"/>
    </row>
    <row r="29" ht="22" customHeight="1">
      <c r="A29" s="2" t="n"/>
      <c r="B29" s="3" t="n"/>
      <c r="C29" s="2" t="n"/>
      <c r="D29" s="2" t="n"/>
      <c r="E29" s="4" t="n"/>
      <c r="F29" s="4" t="n"/>
      <c r="G29" s="5" t="n"/>
      <c r="H29" s="5" t="n"/>
      <c r="I29" s="5" t="n"/>
      <c r="J29" s="9">
        <f>IF(A29="","",SUM(G29:I29))</f>
        <v/>
      </c>
      <c r="K29" s="7" t="n"/>
      <c r="L29" s="9">
        <f>IF(A29="","",IF(K29="","",K29-J29))</f>
        <v/>
      </c>
      <c r="M29" s="10">
        <f>IF(A29="","",IF(K29="","Pending",IF(ABS(L29)&lt;1,"Matched",IF(L29&lt;0,"Underpaid","Overpaid"))))</f>
        <v/>
      </c>
      <c r="N29" s="2" t="n"/>
      <c r="O29" s="2" t="n"/>
    </row>
    <row r="30" ht="22" customHeight="1">
      <c r="A30" s="2" t="n"/>
      <c r="B30" s="3" t="n"/>
      <c r="C30" s="2" t="n"/>
      <c r="D30" s="2" t="n"/>
      <c r="E30" s="4" t="n"/>
      <c r="F30" s="4" t="n"/>
      <c r="G30" s="5" t="n"/>
      <c r="H30" s="5" t="n"/>
      <c r="I30" s="5" t="n"/>
      <c r="J30" s="6">
        <f>IF(A30="","",SUM(G30:I30))</f>
        <v/>
      </c>
      <c r="K30" s="7" t="n"/>
      <c r="L30" s="6">
        <f>IF(A30="","",IF(K30="","",K30-J30))</f>
        <v/>
      </c>
      <c r="M30" s="8">
        <f>IF(A30="","",IF(K30="","Pending",IF(ABS(L30)&lt;1,"Matched",IF(L30&lt;0,"Underpaid","Overpaid"))))</f>
        <v/>
      </c>
      <c r="N30" s="2" t="n"/>
      <c r="O30" s="2" t="n"/>
    </row>
    <row r="31" ht="22" customHeight="1">
      <c r="A31" s="2" t="n"/>
      <c r="B31" s="3" t="n"/>
      <c r="C31" s="2" t="n"/>
      <c r="D31" s="2" t="n"/>
      <c r="E31" s="4" t="n"/>
      <c r="F31" s="4" t="n"/>
      <c r="G31" s="5" t="n"/>
      <c r="H31" s="5" t="n"/>
      <c r="I31" s="5" t="n"/>
      <c r="J31" s="9">
        <f>IF(A31="","",SUM(G31:I31))</f>
        <v/>
      </c>
      <c r="K31" s="7" t="n"/>
      <c r="L31" s="9">
        <f>IF(A31="","",IF(K31="","",K31-J31))</f>
        <v/>
      </c>
      <c r="M31" s="10">
        <f>IF(A31="","",IF(K31="","Pending",IF(ABS(L31)&lt;1,"Matched",IF(L31&lt;0,"Underpaid","Overpaid"))))</f>
        <v/>
      </c>
      <c r="N31" s="2" t="n"/>
      <c r="O31" s="2" t="n"/>
    </row>
    <row r="32" ht="22" customHeight="1">
      <c r="A32" s="2" t="n"/>
      <c r="B32" s="3" t="n"/>
      <c r="C32" s="2" t="n"/>
      <c r="D32" s="2" t="n"/>
      <c r="E32" s="4" t="n"/>
      <c r="F32" s="4" t="n"/>
      <c r="G32" s="5" t="n"/>
      <c r="H32" s="5" t="n"/>
      <c r="I32" s="5" t="n"/>
      <c r="J32" s="6">
        <f>IF(A32="","",SUM(G32:I32))</f>
        <v/>
      </c>
      <c r="K32" s="7" t="n"/>
      <c r="L32" s="6">
        <f>IF(A32="","",IF(K32="","",K32-J32))</f>
        <v/>
      </c>
      <c r="M32" s="8">
        <f>IF(A32="","",IF(K32="","Pending",IF(ABS(L32)&lt;1,"Matched",IF(L32&lt;0,"Underpaid","Overpaid"))))</f>
        <v/>
      </c>
      <c r="N32" s="2" t="n"/>
      <c r="O32" s="2" t="n"/>
    </row>
    <row r="33" ht="22" customHeight="1">
      <c r="A33" s="2" t="n"/>
      <c r="B33" s="3" t="n"/>
      <c r="C33" s="2" t="n"/>
      <c r="D33" s="2" t="n"/>
      <c r="E33" s="4" t="n"/>
      <c r="F33" s="4" t="n"/>
      <c r="G33" s="5" t="n"/>
      <c r="H33" s="5" t="n"/>
      <c r="I33" s="5" t="n"/>
      <c r="J33" s="9">
        <f>IF(A33="","",SUM(G33:I33))</f>
        <v/>
      </c>
      <c r="K33" s="7" t="n"/>
      <c r="L33" s="9">
        <f>IF(A33="","",IF(K33="","",K33-J33))</f>
        <v/>
      </c>
      <c r="M33" s="10">
        <f>IF(A33="","",IF(K33="","Pending",IF(ABS(L33)&lt;1,"Matched",IF(L33&lt;0,"Underpaid","Overpaid"))))</f>
        <v/>
      </c>
      <c r="N33" s="2" t="n"/>
      <c r="O33" s="2" t="n"/>
    </row>
    <row r="34" ht="22" customHeight="1">
      <c r="A34" s="2" t="n"/>
      <c r="B34" s="3" t="n"/>
      <c r="C34" s="2" t="n"/>
      <c r="D34" s="2" t="n"/>
      <c r="E34" s="4" t="n"/>
      <c r="F34" s="4" t="n"/>
      <c r="G34" s="5" t="n"/>
      <c r="H34" s="5" t="n"/>
      <c r="I34" s="5" t="n"/>
      <c r="J34" s="6">
        <f>IF(A34="","",SUM(G34:I34))</f>
        <v/>
      </c>
      <c r="K34" s="7" t="n"/>
      <c r="L34" s="6">
        <f>IF(A34="","",IF(K34="","",K34-J34))</f>
        <v/>
      </c>
      <c r="M34" s="8">
        <f>IF(A34="","",IF(K34="","Pending",IF(ABS(L34)&lt;1,"Matched",IF(L34&lt;0,"Underpaid","Overpaid"))))</f>
        <v/>
      </c>
      <c r="N34" s="2" t="n"/>
      <c r="O34" s="2" t="n"/>
    </row>
    <row r="35" ht="22" customHeight="1">
      <c r="A35" s="2" t="n"/>
      <c r="B35" s="3" t="n"/>
      <c r="C35" s="2" t="n"/>
      <c r="D35" s="2" t="n"/>
      <c r="E35" s="4" t="n"/>
      <c r="F35" s="4" t="n"/>
      <c r="G35" s="5" t="n"/>
      <c r="H35" s="5" t="n"/>
      <c r="I35" s="5" t="n"/>
      <c r="J35" s="9">
        <f>IF(A35="","",SUM(G35:I35))</f>
        <v/>
      </c>
      <c r="K35" s="7" t="n"/>
      <c r="L35" s="9">
        <f>IF(A35="","",IF(K35="","",K35-J35))</f>
        <v/>
      </c>
      <c r="M35" s="10">
        <f>IF(A35="","",IF(K35="","Pending",IF(ABS(L35)&lt;1,"Matched",IF(L35&lt;0,"Underpaid","Overpaid"))))</f>
        <v/>
      </c>
      <c r="N35" s="2" t="n"/>
      <c r="O35" s="2" t="n"/>
    </row>
    <row r="36" ht="22" customHeight="1">
      <c r="A36" s="2" t="n"/>
      <c r="B36" s="3" t="n"/>
      <c r="C36" s="2" t="n"/>
      <c r="D36" s="2" t="n"/>
      <c r="E36" s="4" t="n"/>
      <c r="F36" s="4" t="n"/>
      <c r="G36" s="5" t="n"/>
      <c r="H36" s="5" t="n"/>
      <c r="I36" s="5" t="n"/>
      <c r="J36" s="6">
        <f>IF(A36="","",SUM(G36:I36))</f>
        <v/>
      </c>
      <c r="K36" s="7" t="n"/>
      <c r="L36" s="6">
        <f>IF(A36="","",IF(K36="","",K36-J36))</f>
        <v/>
      </c>
      <c r="M36" s="8">
        <f>IF(A36="","",IF(K36="","Pending",IF(ABS(L36)&lt;1,"Matched",IF(L36&lt;0,"Underpaid","Overpaid"))))</f>
        <v/>
      </c>
      <c r="N36" s="2" t="n"/>
      <c r="O36" s="2" t="n"/>
    </row>
    <row r="37" ht="22" customHeight="1">
      <c r="A37" s="2" t="n"/>
      <c r="B37" s="3" t="n"/>
      <c r="C37" s="2" t="n"/>
      <c r="D37" s="2" t="n"/>
      <c r="E37" s="4" t="n"/>
      <c r="F37" s="4" t="n"/>
      <c r="G37" s="5" t="n"/>
      <c r="H37" s="5" t="n"/>
      <c r="I37" s="5" t="n"/>
      <c r="J37" s="9">
        <f>IF(A37="","",SUM(G37:I37))</f>
        <v/>
      </c>
      <c r="K37" s="7" t="n"/>
      <c r="L37" s="9">
        <f>IF(A37="","",IF(K37="","",K37-J37))</f>
        <v/>
      </c>
      <c r="M37" s="10">
        <f>IF(A37="","",IF(K37="","Pending",IF(ABS(L37)&lt;1,"Matched",IF(L37&lt;0,"Underpaid","Overpaid"))))</f>
        <v/>
      </c>
      <c r="N37" s="2" t="n"/>
      <c r="O37" s="2" t="n"/>
    </row>
    <row r="38" ht="22" customHeight="1">
      <c r="A38" s="2" t="n"/>
      <c r="B38" s="3" t="n"/>
      <c r="C38" s="2" t="n"/>
      <c r="D38" s="2" t="n"/>
      <c r="E38" s="4" t="n"/>
      <c r="F38" s="4" t="n"/>
      <c r="G38" s="5" t="n"/>
      <c r="H38" s="5" t="n"/>
      <c r="I38" s="5" t="n"/>
      <c r="J38" s="6">
        <f>IF(A38="","",SUM(G38:I38))</f>
        <v/>
      </c>
      <c r="K38" s="7" t="n"/>
      <c r="L38" s="6">
        <f>IF(A38="","",IF(K38="","",K38-J38))</f>
        <v/>
      </c>
      <c r="M38" s="8">
        <f>IF(A38="","",IF(K38="","Pending",IF(ABS(L38)&lt;1,"Matched",IF(L38&lt;0,"Underpaid","Overpaid"))))</f>
        <v/>
      </c>
      <c r="N38" s="2" t="n"/>
      <c r="O38" s="2" t="n"/>
    </row>
    <row r="39" ht="22" customHeight="1">
      <c r="A39" s="2" t="n"/>
      <c r="B39" s="3" t="n"/>
      <c r="C39" s="2" t="n"/>
      <c r="D39" s="2" t="n"/>
      <c r="E39" s="4" t="n"/>
      <c r="F39" s="4" t="n"/>
      <c r="G39" s="5" t="n"/>
      <c r="H39" s="5" t="n"/>
      <c r="I39" s="5" t="n"/>
      <c r="J39" s="9">
        <f>IF(A39="","",SUM(G39:I39))</f>
        <v/>
      </c>
      <c r="K39" s="7" t="n"/>
      <c r="L39" s="9">
        <f>IF(A39="","",IF(K39="","",K39-J39))</f>
        <v/>
      </c>
      <c r="M39" s="10">
        <f>IF(A39="","",IF(K39="","Pending",IF(ABS(L39)&lt;1,"Matched",IF(L39&lt;0,"Underpaid","Overpaid"))))</f>
        <v/>
      </c>
      <c r="N39" s="2" t="n"/>
      <c r="O39" s="2" t="n"/>
    </row>
    <row r="40" ht="22" customHeight="1">
      <c r="A40" s="2" t="n"/>
      <c r="B40" s="3" t="n"/>
      <c r="C40" s="2" t="n"/>
      <c r="D40" s="2" t="n"/>
      <c r="E40" s="4" t="n"/>
      <c r="F40" s="4" t="n"/>
      <c r="G40" s="5" t="n"/>
      <c r="H40" s="5" t="n"/>
      <c r="I40" s="5" t="n"/>
      <c r="J40" s="6">
        <f>IF(A40="","",SUM(G40:I40))</f>
        <v/>
      </c>
      <c r="K40" s="7" t="n"/>
      <c r="L40" s="6">
        <f>IF(A40="","",IF(K40="","",K40-J40))</f>
        <v/>
      </c>
      <c r="M40" s="8">
        <f>IF(A40="","",IF(K40="","Pending",IF(ABS(L40)&lt;1,"Matched",IF(L40&lt;0,"Underpaid","Overpaid"))))</f>
        <v/>
      </c>
      <c r="N40" s="2" t="n"/>
      <c r="O40" s="2" t="n"/>
    </row>
    <row r="41" ht="22" customHeight="1">
      <c r="A41" s="2" t="n"/>
      <c r="B41" s="3" t="n"/>
      <c r="C41" s="2" t="n"/>
      <c r="D41" s="2" t="n"/>
      <c r="E41" s="4" t="n"/>
      <c r="F41" s="4" t="n"/>
      <c r="G41" s="5" t="n"/>
      <c r="H41" s="5" t="n"/>
      <c r="I41" s="5" t="n"/>
      <c r="J41" s="9">
        <f>IF(A41="","",SUM(G41:I41))</f>
        <v/>
      </c>
      <c r="K41" s="7" t="n"/>
      <c r="L41" s="9">
        <f>IF(A41="","",IF(K41="","",K41-J41))</f>
        <v/>
      </c>
      <c r="M41" s="10">
        <f>IF(A41="","",IF(K41="","Pending",IF(ABS(L41)&lt;1,"Matched",IF(L41&lt;0,"Underpaid","Overpaid"))))</f>
        <v/>
      </c>
      <c r="N41" s="2" t="n"/>
      <c r="O41" s="2" t="n"/>
    </row>
    <row r="42" ht="22" customHeight="1">
      <c r="A42" s="2" t="n"/>
      <c r="B42" s="3" t="n"/>
      <c r="C42" s="2" t="n"/>
      <c r="D42" s="2" t="n"/>
      <c r="E42" s="4" t="n"/>
      <c r="F42" s="4" t="n"/>
      <c r="G42" s="5" t="n"/>
      <c r="H42" s="5" t="n"/>
      <c r="I42" s="5" t="n"/>
      <c r="J42" s="6">
        <f>IF(A42="","",SUM(G42:I42))</f>
        <v/>
      </c>
      <c r="K42" s="7" t="n"/>
      <c r="L42" s="6">
        <f>IF(A42="","",IF(K42="","",K42-J42))</f>
        <v/>
      </c>
      <c r="M42" s="8">
        <f>IF(A42="","",IF(K42="","Pending",IF(ABS(L42)&lt;1,"Matched",IF(L42&lt;0,"Underpaid","Overpaid"))))</f>
        <v/>
      </c>
      <c r="N42" s="2" t="n"/>
      <c r="O42" s="2" t="n"/>
    </row>
    <row r="43" ht="22" customHeight="1">
      <c r="A43" s="2" t="n"/>
      <c r="B43" s="3" t="n"/>
      <c r="C43" s="2" t="n"/>
      <c r="D43" s="2" t="n"/>
      <c r="E43" s="4" t="n"/>
      <c r="F43" s="4" t="n"/>
      <c r="G43" s="5" t="n"/>
      <c r="H43" s="5" t="n"/>
      <c r="I43" s="5" t="n"/>
      <c r="J43" s="9">
        <f>IF(A43="","",SUM(G43:I43))</f>
        <v/>
      </c>
      <c r="K43" s="7" t="n"/>
      <c r="L43" s="9">
        <f>IF(A43="","",IF(K43="","",K43-J43))</f>
        <v/>
      </c>
      <c r="M43" s="10">
        <f>IF(A43="","",IF(K43="","Pending",IF(ABS(L43)&lt;1,"Matched",IF(L43&lt;0,"Underpaid","Overpaid"))))</f>
        <v/>
      </c>
      <c r="N43" s="2" t="n"/>
      <c r="O43" s="2" t="n"/>
    </row>
    <row r="44" ht="22" customHeight="1">
      <c r="A44" s="2" t="n"/>
      <c r="B44" s="3" t="n"/>
      <c r="C44" s="2" t="n"/>
      <c r="D44" s="2" t="n"/>
      <c r="E44" s="4" t="n"/>
      <c r="F44" s="4" t="n"/>
      <c r="G44" s="5" t="n"/>
      <c r="H44" s="5" t="n"/>
      <c r="I44" s="5" t="n"/>
      <c r="J44" s="6">
        <f>IF(A44="","",SUM(G44:I44))</f>
        <v/>
      </c>
      <c r="K44" s="7" t="n"/>
      <c r="L44" s="6">
        <f>IF(A44="","",IF(K44="","",K44-J44))</f>
        <v/>
      </c>
      <c r="M44" s="8">
        <f>IF(A44="","",IF(K44="","Pending",IF(ABS(L44)&lt;1,"Matched",IF(L44&lt;0,"Underpaid","Overpaid"))))</f>
        <v/>
      </c>
      <c r="N44" s="2" t="n"/>
      <c r="O44" s="2" t="n"/>
    </row>
    <row r="45" ht="22" customHeight="1">
      <c r="A45" s="2" t="n"/>
      <c r="B45" s="3" t="n"/>
      <c r="C45" s="2" t="n"/>
      <c r="D45" s="2" t="n"/>
      <c r="E45" s="4" t="n"/>
      <c r="F45" s="4" t="n"/>
      <c r="G45" s="5" t="n"/>
      <c r="H45" s="5" t="n"/>
      <c r="I45" s="5" t="n"/>
      <c r="J45" s="9">
        <f>IF(A45="","",SUM(G45:I45))</f>
        <v/>
      </c>
      <c r="K45" s="7" t="n"/>
      <c r="L45" s="9">
        <f>IF(A45="","",IF(K45="","",K45-J45))</f>
        <v/>
      </c>
      <c r="M45" s="10">
        <f>IF(A45="","",IF(K45="","Pending",IF(ABS(L45)&lt;1,"Matched",IF(L45&lt;0,"Underpaid","Overpaid"))))</f>
        <v/>
      </c>
      <c r="N45" s="2" t="n"/>
      <c r="O45" s="2" t="n"/>
    </row>
    <row r="46" ht="22" customHeight="1">
      <c r="A46" s="2" t="n"/>
      <c r="B46" s="3" t="n"/>
      <c r="C46" s="2" t="n"/>
      <c r="D46" s="2" t="n"/>
      <c r="E46" s="4" t="n"/>
      <c r="F46" s="4" t="n"/>
      <c r="G46" s="5" t="n"/>
      <c r="H46" s="5" t="n"/>
      <c r="I46" s="5" t="n"/>
      <c r="J46" s="6">
        <f>IF(A46="","",SUM(G46:I46))</f>
        <v/>
      </c>
      <c r="K46" s="7" t="n"/>
      <c r="L46" s="6">
        <f>IF(A46="","",IF(K46="","",K46-J46))</f>
        <v/>
      </c>
      <c r="M46" s="8">
        <f>IF(A46="","",IF(K46="","Pending",IF(ABS(L46)&lt;1,"Matched",IF(L46&lt;0,"Underpaid","Overpaid"))))</f>
        <v/>
      </c>
      <c r="N46" s="2" t="n"/>
      <c r="O46" s="2" t="n"/>
    </row>
    <row r="47" ht="22" customHeight="1">
      <c r="A47" s="2" t="n"/>
      <c r="B47" s="3" t="n"/>
      <c r="C47" s="2" t="n"/>
      <c r="D47" s="2" t="n"/>
      <c r="E47" s="4" t="n"/>
      <c r="F47" s="4" t="n"/>
      <c r="G47" s="5" t="n"/>
      <c r="H47" s="5" t="n"/>
      <c r="I47" s="5" t="n"/>
      <c r="J47" s="9">
        <f>IF(A47="","",SUM(G47:I47))</f>
        <v/>
      </c>
      <c r="K47" s="7" t="n"/>
      <c r="L47" s="9">
        <f>IF(A47="","",IF(K47="","",K47-J47))</f>
        <v/>
      </c>
      <c r="M47" s="10">
        <f>IF(A47="","",IF(K47="","Pending",IF(ABS(L47)&lt;1,"Matched",IF(L47&lt;0,"Underpaid","Overpaid"))))</f>
        <v/>
      </c>
      <c r="N47" s="2" t="n"/>
      <c r="O47" s="2" t="n"/>
    </row>
    <row r="48" ht="22" customHeight="1">
      <c r="A48" s="2" t="n"/>
      <c r="B48" s="3" t="n"/>
      <c r="C48" s="2" t="n"/>
      <c r="D48" s="2" t="n"/>
      <c r="E48" s="4" t="n"/>
      <c r="F48" s="4" t="n"/>
      <c r="G48" s="5" t="n"/>
      <c r="H48" s="5" t="n"/>
      <c r="I48" s="5" t="n"/>
      <c r="J48" s="6">
        <f>IF(A48="","",SUM(G48:I48))</f>
        <v/>
      </c>
      <c r="K48" s="7" t="n"/>
      <c r="L48" s="6">
        <f>IF(A48="","",IF(K48="","",K48-J48))</f>
        <v/>
      </c>
      <c r="M48" s="8">
        <f>IF(A48="","",IF(K48="","Pending",IF(ABS(L48)&lt;1,"Matched",IF(L48&lt;0,"Underpaid","Overpaid"))))</f>
        <v/>
      </c>
      <c r="N48" s="2" t="n"/>
      <c r="O48" s="2" t="n"/>
    </row>
    <row r="49" ht="22" customHeight="1">
      <c r="A49" s="2" t="n"/>
      <c r="B49" s="3" t="n"/>
      <c r="C49" s="2" t="n"/>
      <c r="D49" s="2" t="n"/>
      <c r="E49" s="4" t="n"/>
      <c r="F49" s="4" t="n"/>
      <c r="G49" s="5" t="n"/>
      <c r="H49" s="5" t="n"/>
      <c r="I49" s="5" t="n"/>
      <c r="J49" s="9">
        <f>IF(A49="","",SUM(G49:I49))</f>
        <v/>
      </c>
      <c r="K49" s="7" t="n"/>
      <c r="L49" s="9">
        <f>IF(A49="","",IF(K49="","",K49-J49))</f>
        <v/>
      </c>
      <c r="M49" s="10">
        <f>IF(A49="","",IF(K49="","Pending",IF(ABS(L49)&lt;1,"Matched",IF(L49&lt;0,"Underpaid","Overpaid"))))</f>
        <v/>
      </c>
      <c r="N49" s="2" t="n"/>
      <c r="O49" s="2" t="n"/>
    </row>
    <row r="50" ht="22" customHeight="1">
      <c r="A50" s="2" t="n"/>
      <c r="B50" s="3" t="n"/>
      <c r="C50" s="2" t="n"/>
      <c r="D50" s="2" t="n"/>
      <c r="E50" s="4" t="n"/>
      <c r="F50" s="4" t="n"/>
      <c r="G50" s="5" t="n"/>
      <c r="H50" s="5" t="n"/>
      <c r="I50" s="5" t="n"/>
      <c r="J50" s="6">
        <f>IF(A50="","",SUM(G50:I50))</f>
        <v/>
      </c>
      <c r="K50" s="7" t="n"/>
      <c r="L50" s="6">
        <f>IF(A50="","",IF(K50="","",K50-J50))</f>
        <v/>
      </c>
      <c r="M50" s="8">
        <f>IF(A50="","",IF(K50="","Pending",IF(ABS(L50)&lt;1,"Matched",IF(L50&lt;0,"Underpaid","Overpaid"))))</f>
        <v/>
      </c>
      <c r="N50" s="2" t="n"/>
      <c r="O50" s="2" t="n"/>
    </row>
    <row r="51" ht="22" customHeight="1">
      <c r="A51" s="2" t="n"/>
      <c r="B51" s="3" t="n"/>
      <c r="C51" s="2" t="n"/>
      <c r="D51" s="2" t="n"/>
      <c r="E51" s="4" t="n"/>
      <c r="F51" s="4" t="n"/>
      <c r="G51" s="5" t="n"/>
      <c r="H51" s="5" t="n"/>
      <c r="I51" s="5" t="n"/>
      <c r="J51" s="9">
        <f>IF(A51="","",SUM(G51:I51))</f>
        <v/>
      </c>
      <c r="K51" s="7" t="n"/>
      <c r="L51" s="9">
        <f>IF(A51="","",IF(K51="","",K51-J51))</f>
        <v/>
      </c>
      <c r="M51" s="10">
        <f>IF(A51="","",IF(K51="","Pending",IF(ABS(L51)&lt;1,"Matched",IF(L51&lt;0,"Underpaid","Overpaid"))))</f>
        <v/>
      </c>
      <c r="N51" s="2" t="n"/>
      <c r="O51" s="2" t="n"/>
    </row>
    <row r="52" ht="22" customHeight="1">
      <c r="A52" s="2" t="n"/>
      <c r="B52" s="3" t="n"/>
      <c r="C52" s="2" t="n"/>
      <c r="D52" s="2" t="n"/>
      <c r="E52" s="4" t="n"/>
      <c r="F52" s="4" t="n"/>
      <c r="G52" s="5" t="n"/>
      <c r="H52" s="5" t="n"/>
      <c r="I52" s="5" t="n"/>
      <c r="J52" s="6">
        <f>IF(A52="","",SUM(G52:I52))</f>
        <v/>
      </c>
      <c r="K52" s="7" t="n"/>
      <c r="L52" s="6">
        <f>IF(A52="","",IF(K52="","",K52-J52))</f>
        <v/>
      </c>
      <c r="M52" s="8">
        <f>IF(A52="","",IF(K52="","Pending",IF(ABS(L52)&lt;1,"Matched",IF(L52&lt;0,"Underpaid","Overpaid"))))</f>
        <v/>
      </c>
      <c r="N52" s="2" t="n"/>
      <c r="O52" s="2" t="n"/>
    </row>
    <row r="53" ht="22" customHeight="1">
      <c r="A53" s="2" t="n"/>
      <c r="B53" s="3" t="n"/>
      <c r="C53" s="2" t="n"/>
      <c r="D53" s="2" t="n"/>
      <c r="E53" s="4" t="n"/>
      <c r="F53" s="4" t="n"/>
      <c r="G53" s="5" t="n"/>
      <c r="H53" s="5" t="n"/>
      <c r="I53" s="5" t="n"/>
      <c r="J53" s="9">
        <f>IF(A53="","",SUM(G53:I53))</f>
        <v/>
      </c>
      <c r="K53" s="7" t="n"/>
      <c r="L53" s="9">
        <f>IF(A53="","",IF(K53="","",K53-J53))</f>
        <v/>
      </c>
      <c r="M53" s="10">
        <f>IF(A53="","",IF(K53="","Pending",IF(ABS(L53)&lt;1,"Matched",IF(L53&lt;0,"Underpaid","Overpaid"))))</f>
        <v/>
      </c>
      <c r="N53" s="2" t="n"/>
      <c r="O53" s="2" t="n"/>
    </row>
    <row r="54" ht="22" customHeight="1">
      <c r="A54" s="2" t="n"/>
      <c r="B54" s="3" t="n"/>
      <c r="C54" s="2" t="n"/>
      <c r="D54" s="2" t="n"/>
      <c r="E54" s="4" t="n"/>
      <c r="F54" s="4" t="n"/>
      <c r="G54" s="5" t="n"/>
      <c r="H54" s="5" t="n"/>
      <c r="I54" s="5" t="n"/>
      <c r="J54" s="6">
        <f>IF(A54="","",SUM(G54:I54))</f>
        <v/>
      </c>
      <c r="K54" s="7" t="n"/>
      <c r="L54" s="6">
        <f>IF(A54="","",IF(K54="","",K54-J54))</f>
        <v/>
      </c>
      <c r="M54" s="8">
        <f>IF(A54="","",IF(K54="","Pending",IF(ABS(L54)&lt;1,"Matched",IF(L54&lt;0,"Underpaid","Overpaid"))))</f>
        <v/>
      </c>
      <c r="N54" s="2" t="n"/>
      <c r="O54" s="2" t="n"/>
    </row>
    <row r="55" ht="22" customHeight="1">
      <c r="A55" s="2" t="n"/>
      <c r="B55" s="3" t="n"/>
      <c r="C55" s="2" t="n"/>
      <c r="D55" s="2" t="n"/>
      <c r="E55" s="4" t="n"/>
      <c r="F55" s="4" t="n"/>
      <c r="G55" s="5" t="n"/>
      <c r="H55" s="5" t="n"/>
      <c r="I55" s="5" t="n"/>
      <c r="J55" s="9">
        <f>IF(A55="","",SUM(G55:I55))</f>
        <v/>
      </c>
      <c r="K55" s="7" t="n"/>
      <c r="L55" s="9">
        <f>IF(A55="","",IF(K55="","",K55-J55))</f>
        <v/>
      </c>
      <c r="M55" s="10">
        <f>IF(A55="","",IF(K55="","Pending",IF(ABS(L55)&lt;1,"Matched",IF(L55&lt;0,"Underpaid","Overpaid"))))</f>
        <v/>
      </c>
      <c r="N55" s="2" t="n"/>
      <c r="O55" s="2" t="n"/>
    </row>
    <row r="56" ht="22" customHeight="1">
      <c r="A56" s="2" t="n"/>
      <c r="B56" s="3" t="n"/>
      <c r="C56" s="2" t="n"/>
      <c r="D56" s="2" t="n"/>
      <c r="E56" s="4" t="n"/>
      <c r="F56" s="4" t="n"/>
      <c r="G56" s="5" t="n"/>
      <c r="H56" s="5" t="n"/>
      <c r="I56" s="5" t="n"/>
      <c r="J56" s="6">
        <f>IF(A56="","",SUM(G56:I56))</f>
        <v/>
      </c>
      <c r="K56" s="7" t="n"/>
      <c r="L56" s="6">
        <f>IF(A56="","",IF(K56="","",K56-J56))</f>
        <v/>
      </c>
      <c r="M56" s="8">
        <f>IF(A56="","",IF(K56="","Pending",IF(ABS(L56)&lt;1,"Matched",IF(L56&lt;0,"Underpaid","Overpaid"))))</f>
        <v/>
      </c>
      <c r="N56" s="2" t="n"/>
      <c r="O56" s="2" t="n"/>
    </row>
    <row r="57" ht="22" customHeight="1">
      <c r="A57" s="2" t="n"/>
      <c r="B57" s="3" t="n"/>
      <c r="C57" s="2" t="n"/>
      <c r="D57" s="2" t="n"/>
      <c r="E57" s="4" t="n"/>
      <c r="F57" s="4" t="n"/>
      <c r="G57" s="5" t="n"/>
      <c r="H57" s="5" t="n"/>
      <c r="I57" s="5" t="n"/>
      <c r="J57" s="9">
        <f>IF(A57="","",SUM(G57:I57))</f>
        <v/>
      </c>
      <c r="K57" s="7" t="n"/>
      <c r="L57" s="9">
        <f>IF(A57="","",IF(K57="","",K57-J57))</f>
        <v/>
      </c>
      <c r="M57" s="10">
        <f>IF(A57="","",IF(K57="","Pending",IF(ABS(L57)&lt;1,"Matched",IF(L57&lt;0,"Underpaid","Overpaid"))))</f>
        <v/>
      </c>
      <c r="N57" s="2" t="n"/>
      <c r="O57" s="2" t="n"/>
    </row>
    <row r="58" ht="22" customHeight="1">
      <c r="A58" s="2" t="n"/>
      <c r="B58" s="3" t="n"/>
      <c r="C58" s="2" t="n"/>
      <c r="D58" s="2" t="n"/>
      <c r="E58" s="4" t="n"/>
      <c r="F58" s="4" t="n"/>
      <c r="G58" s="5" t="n"/>
      <c r="H58" s="5" t="n"/>
      <c r="I58" s="5" t="n"/>
      <c r="J58" s="6">
        <f>IF(A58="","",SUM(G58:I58))</f>
        <v/>
      </c>
      <c r="K58" s="7" t="n"/>
      <c r="L58" s="6">
        <f>IF(A58="","",IF(K58="","",K58-J58))</f>
        <v/>
      </c>
      <c r="M58" s="8">
        <f>IF(A58="","",IF(K58="","Pending",IF(ABS(L58)&lt;1,"Matched",IF(L58&lt;0,"Underpaid","Overpaid"))))</f>
        <v/>
      </c>
      <c r="N58" s="2" t="n"/>
      <c r="O58" s="2" t="n"/>
    </row>
    <row r="59" ht="22" customHeight="1">
      <c r="A59" s="2" t="n"/>
      <c r="B59" s="3" t="n"/>
      <c r="C59" s="2" t="n"/>
      <c r="D59" s="2" t="n"/>
      <c r="E59" s="4" t="n"/>
      <c r="F59" s="4" t="n"/>
      <c r="G59" s="5" t="n"/>
      <c r="H59" s="5" t="n"/>
      <c r="I59" s="5" t="n"/>
      <c r="J59" s="9">
        <f>IF(A59="","",SUM(G59:I59))</f>
        <v/>
      </c>
      <c r="K59" s="7" t="n"/>
      <c r="L59" s="9">
        <f>IF(A59="","",IF(K59="","",K59-J59))</f>
        <v/>
      </c>
      <c r="M59" s="10">
        <f>IF(A59="","",IF(K59="","Pending",IF(ABS(L59)&lt;1,"Matched",IF(L59&lt;0,"Underpaid","Overpaid"))))</f>
        <v/>
      </c>
      <c r="N59" s="2" t="n"/>
      <c r="O59" s="2" t="n"/>
    </row>
    <row r="60" ht="22" customHeight="1">
      <c r="A60" s="2" t="n"/>
      <c r="B60" s="3" t="n"/>
      <c r="C60" s="2" t="n"/>
      <c r="D60" s="2" t="n"/>
      <c r="E60" s="4" t="n"/>
      <c r="F60" s="4" t="n"/>
      <c r="G60" s="5" t="n"/>
      <c r="H60" s="5" t="n"/>
      <c r="I60" s="5" t="n"/>
      <c r="J60" s="6">
        <f>IF(A60="","",SUM(G60:I60))</f>
        <v/>
      </c>
      <c r="K60" s="7" t="n"/>
      <c r="L60" s="6">
        <f>IF(A60="","",IF(K60="","",K60-J60))</f>
        <v/>
      </c>
      <c r="M60" s="8">
        <f>IF(A60="","",IF(K60="","Pending",IF(ABS(L60)&lt;1,"Matched",IF(L60&lt;0,"Underpaid","Overpaid"))))</f>
        <v/>
      </c>
      <c r="N60" s="2" t="n"/>
      <c r="O60" s="2" t="n"/>
    </row>
    <row r="61" ht="22" customHeight="1">
      <c r="A61" s="2" t="n"/>
      <c r="B61" s="3" t="n"/>
      <c r="C61" s="2" t="n"/>
      <c r="D61" s="2" t="n"/>
      <c r="E61" s="4" t="n"/>
      <c r="F61" s="4" t="n"/>
      <c r="G61" s="5" t="n"/>
      <c r="H61" s="5" t="n"/>
      <c r="I61" s="5" t="n"/>
      <c r="J61" s="9">
        <f>IF(A61="","",SUM(G61:I61))</f>
        <v/>
      </c>
      <c r="K61" s="7" t="n"/>
      <c r="L61" s="9">
        <f>IF(A61="","",IF(K61="","",K61-J61))</f>
        <v/>
      </c>
      <c r="M61" s="10">
        <f>IF(A61="","",IF(K61="","Pending",IF(ABS(L61)&lt;1,"Matched",IF(L61&lt;0,"Underpaid","Overpaid"))))</f>
        <v/>
      </c>
      <c r="N61" s="2" t="n"/>
      <c r="O61" s="2" t="n"/>
    </row>
    <row r="62" ht="22" customHeight="1">
      <c r="A62" s="2" t="n"/>
      <c r="B62" s="3" t="n"/>
      <c r="C62" s="2" t="n"/>
      <c r="D62" s="2" t="n"/>
      <c r="E62" s="4" t="n"/>
      <c r="F62" s="4" t="n"/>
      <c r="G62" s="5" t="n"/>
      <c r="H62" s="5" t="n"/>
      <c r="I62" s="5" t="n"/>
      <c r="J62" s="6">
        <f>IF(A62="","",SUM(G62:I62))</f>
        <v/>
      </c>
      <c r="K62" s="7" t="n"/>
      <c r="L62" s="6">
        <f>IF(A62="","",IF(K62="","",K62-J62))</f>
        <v/>
      </c>
      <c r="M62" s="8">
        <f>IF(A62="","",IF(K62="","Pending",IF(ABS(L62)&lt;1,"Matched",IF(L62&lt;0,"Underpaid","Overpaid"))))</f>
        <v/>
      </c>
      <c r="N62" s="2" t="n"/>
      <c r="O62" s="2" t="n"/>
    </row>
    <row r="63" ht="22" customHeight="1">
      <c r="A63" s="2" t="n"/>
      <c r="B63" s="3" t="n"/>
      <c r="C63" s="2" t="n"/>
      <c r="D63" s="2" t="n"/>
      <c r="E63" s="4" t="n"/>
      <c r="F63" s="4" t="n"/>
      <c r="G63" s="5" t="n"/>
      <c r="H63" s="5" t="n"/>
      <c r="I63" s="5" t="n"/>
      <c r="J63" s="9">
        <f>IF(A63="","",SUM(G63:I63))</f>
        <v/>
      </c>
      <c r="K63" s="7" t="n"/>
      <c r="L63" s="9">
        <f>IF(A63="","",IF(K63="","",K63-J63))</f>
        <v/>
      </c>
      <c r="M63" s="10">
        <f>IF(A63="","",IF(K63="","Pending",IF(ABS(L63)&lt;1,"Matched",IF(L63&lt;0,"Underpaid","Overpaid"))))</f>
        <v/>
      </c>
      <c r="N63" s="2" t="n"/>
      <c r="O63" s="2" t="n"/>
    </row>
    <row r="64" ht="22" customHeight="1">
      <c r="A64" s="2" t="n"/>
      <c r="B64" s="3" t="n"/>
      <c r="C64" s="2" t="n"/>
      <c r="D64" s="2" t="n"/>
      <c r="E64" s="4" t="n"/>
      <c r="F64" s="4" t="n"/>
      <c r="G64" s="5" t="n"/>
      <c r="H64" s="5" t="n"/>
      <c r="I64" s="5" t="n"/>
      <c r="J64" s="6">
        <f>IF(A64="","",SUM(G64:I64))</f>
        <v/>
      </c>
      <c r="K64" s="7" t="n"/>
      <c r="L64" s="6">
        <f>IF(A64="","",IF(K64="","",K64-J64))</f>
        <v/>
      </c>
      <c r="M64" s="8">
        <f>IF(A64="","",IF(K64="","Pending",IF(ABS(L64)&lt;1,"Matched",IF(L64&lt;0,"Underpaid","Overpaid"))))</f>
        <v/>
      </c>
      <c r="N64" s="2" t="n"/>
      <c r="O64" s="2" t="n"/>
    </row>
    <row r="65" ht="22" customHeight="1">
      <c r="A65" s="2" t="n"/>
      <c r="B65" s="3" t="n"/>
      <c r="C65" s="2" t="n"/>
      <c r="D65" s="2" t="n"/>
      <c r="E65" s="4" t="n"/>
      <c r="F65" s="4" t="n"/>
      <c r="G65" s="5" t="n"/>
      <c r="H65" s="5" t="n"/>
      <c r="I65" s="5" t="n"/>
      <c r="J65" s="9">
        <f>IF(A65="","",SUM(G65:I65))</f>
        <v/>
      </c>
      <c r="K65" s="7" t="n"/>
      <c r="L65" s="9">
        <f>IF(A65="","",IF(K65="","",K65-J65))</f>
        <v/>
      </c>
      <c r="M65" s="10">
        <f>IF(A65="","",IF(K65="","Pending",IF(ABS(L65)&lt;1,"Matched",IF(L65&lt;0,"Underpaid","Overpaid"))))</f>
        <v/>
      </c>
      <c r="N65" s="2" t="n"/>
      <c r="O65" s="2" t="n"/>
    </row>
    <row r="66" ht="22" customHeight="1">
      <c r="A66" s="2" t="n"/>
      <c r="B66" s="3" t="n"/>
      <c r="C66" s="2" t="n"/>
      <c r="D66" s="2" t="n"/>
      <c r="E66" s="4" t="n"/>
      <c r="F66" s="4" t="n"/>
      <c r="G66" s="5" t="n"/>
      <c r="H66" s="5" t="n"/>
      <c r="I66" s="5" t="n"/>
      <c r="J66" s="6">
        <f>IF(A66="","",SUM(G66:I66))</f>
        <v/>
      </c>
      <c r="K66" s="7" t="n"/>
      <c r="L66" s="6">
        <f>IF(A66="","",IF(K66="","",K66-J66))</f>
        <v/>
      </c>
      <c r="M66" s="8">
        <f>IF(A66="","",IF(K66="","Pending",IF(ABS(L66)&lt;1,"Matched",IF(L66&lt;0,"Underpaid","Overpaid"))))</f>
        <v/>
      </c>
      <c r="N66" s="2" t="n"/>
      <c r="O66" s="2" t="n"/>
    </row>
    <row r="67" ht="22" customHeight="1">
      <c r="A67" s="2" t="n"/>
      <c r="B67" s="3" t="n"/>
      <c r="C67" s="2" t="n"/>
      <c r="D67" s="2" t="n"/>
      <c r="E67" s="4" t="n"/>
      <c r="F67" s="4" t="n"/>
      <c r="G67" s="5" t="n"/>
      <c r="H67" s="5" t="n"/>
      <c r="I67" s="5" t="n"/>
      <c r="J67" s="9">
        <f>IF(A67="","",SUM(G67:I67))</f>
        <v/>
      </c>
      <c r="K67" s="7" t="n"/>
      <c r="L67" s="9">
        <f>IF(A67="","",IF(K67="","",K67-J67))</f>
        <v/>
      </c>
      <c r="M67" s="10">
        <f>IF(A67="","",IF(K67="","Pending",IF(ABS(L67)&lt;1,"Matched",IF(L67&lt;0,"Underpaid","Overpaid"))))</f>
        <v/>
      </c>
      <c r="N67" s="2" t="n"/>
      <c r="O67" s="2" t="n"/>
    </row>
    <row r="68" ht="22" customHeight="1">
      <c r="A68" s="2" t="n"/>
      <c r="B68" s="3" t="n"/>
      <c r="C68" s="2" t="n"/>
      <c r="D68" s="2" t="n"/>
      <c r="E68" s="4" t="n"/>
      <c r="F68" s="4" t="n"/>
      <c r="G68" s="5" t="n"/>
      <c r="H68" s="5" t="n"/>
      <c r="I68" s="5" t="n"/>
      <c r="J68" s="6">
        <f>IF(A68="","",SUM(G68:I68))</f>
        <v/>
      </c>
      <c r="K68" s="7" t="n"/>
      <c r="L68" s="6">
        <f>IF(A68="","",IF(K68="","",K68-J68))</f>
        <v/>
      </c>
      <c r="M68" s="8">
        <f>IF(A68="","",IF(K68="","Pending",IF(ABS(L68)&lt;1,"Matched",IF(L68&lt;0,"Underpaid","Overpaid"))))</f>
        <v/>
      </c>
      <c r="N68" s="2" t="n"/>
      <c r="O68" s="2" t="n"/>
    </row>
    <row r="69" ht="22" customHeight="1">
      <c r="A69" s="2" t="n"/>
      <c r="B69" s="3" t="n"/>
      <c r="C69" s="2" t="n"/>
      <c r="D69" s="2" t="n"/>
      <c r="E69" s="4" t="n"/>
      <c r="F69" s="4" t="n"/>
      <c r="G69" s="5" t="n"/>
      <c r="H69" s="5" t="n"/>
      <c r="I69" s="5" t="n"/>
      <c r="J69" s="9">
        <f>IF(A69="","",SUM(G69:I69))</f>
        <v/>
      </c>
      <c r="K69" s="7" t="n"/>
      <c r="L69" s="9">
        <f>IF(A69="","",IF(K69="","",K69-J69))</f>
        <v/>
      </c>
      <c r="M69" s="10">
        <f>IF(A69="","",IF(K69="","Pending",IF(ABS(L69)&lt;1,"Matched",IF(L69&lt;0,"Underpaid","Overpaid"))))</f>
        <v/>
      </c>
      <c r="N69" s="2" t="n"/>
      <c r="O69" s="2" t="n"/>
    </row>
    <row r="70" ht="22" customHeight="1">
      <c r="A70" s="2" t="n"/>
      <c r="B70" s="3" t="n"/>
      <c r="C70" s="2" t="n"/>
      <c r="D70" s="2" t="n"/>
      <c r="E70" s="4" t="n"/>
      <c r="F70" s="4" t="n"/>
      <c r="G70" s="5" t="n"/>
      <c r="H70" s="5" t="n"/>
      <c r="I70" s="5" t="n"/>
      <c r="J70" s="6">
        <f>IF(A70="","",SUM(G70:I70))</f>
        <v/>
      </c>
      <c r="K70" s="7" t="n"/>
      <c r="L70" s="6">
        <f>IF(A70="","",IF(K70="","",K70-J70))</f>
        <v/>
      </c>
      <c r="M70" s="8">
        <f>IF(A70="","",IF(K70="","Pending",IF(ABS(L70)&lt;1,"Matched",IF(L70&lt;0,"Underpaid","Overpaid"))))</f>
        <v/>
      </c>
      <c r="N70" s="2" t="n"/>
      <c r="O70" s="2" t="n"/>
    </row>
    <row r="71" ht="22" customHeight="1">
      <c r="A71" s="2" t="n"/>
      <c r="B71" s="3" t="n"/>
      <c r="C71" s="2" t="n"/>
      <c r="D71" s="2" t="n"/>
      <c r="E71" s="4" t="n"/>
      <c r="F71" s="4" t="n"/>
      <c r="G71" s="5" t="n"/>
      <c r="H71" s="5" t="n"/>
      <c r="I71" s="5" t="n"/>
      <c r="J71" s="9">
        <f>IF(A71="","",SUM(G71:I71))</f>
        <v/>
      </c>
      <c r="K71" s="7" t="n"/>
      <c r="L71" s="9">
        <f>IF(A71="","",IF(K71="","",K71-J71))</f>
        <v/>
      </c>
      <c r="M71" s="10">
        <f>IF(A71="","",IF(K71="","Pending",IF(ABS(L71)&lt;1,"Matched",IF(L71&lt;0,"Underpaid","Overpaid"))))</f>
        <v/>
      </c>
      <c r="N71" s="2" t="n"/>
      <c r="O71" s="2" t="n"/>
    </row>
    <row r="72" ht="22" customHeight="1">
      <c r="A72" s="2" t="n"/>
      <c r="B72" s="3" t="n"/>
      <c r="C72" s="2" t="n"/>
      <c r="D72" s="2" t="n"/>
      <c r="E72" s="4" t="n"/>
      <c r="F72" s="4" t="n"/>
      <c r="G72" s="5" t="n"/>
      <c r="H72" s="5" t="n"/>
      <c r="I72" s="5" t="n"/>
      <c r="J72" s="6">
        <f>IF(A72="","",SUM(G72:I72))</f>
        <v/>
      </c>
      <c r="K72" s="7" t="n"/>
      <c r="L72" s="6">
        <f>IF(A72="","",IF(K72="","",K72-J72))</f>
        <v/>
      </c>
      <c r="M72" s="8">
        <f>IF(A72="","",IF(K72="","Pending",IF(ABS(L72)&lt;1,"Matched",IF(L72&lt;0,"Underpaid","Overpaid"))))</f>
        <v/>
      </c>
      <c r="N72" s="2" t="n"/>
      <c r="O72" s="2" t="n"/>
    </row>
    <row r="73" ht="22" customHeight="1">
      <c r="A73" s="2" t="n"/>
      <c r="B73" s="3" t="n"/>
      <c r="C73" s="2" t="n"/>
      <c r="D73" s="2" t="n"/>
      <c r="E73" s="4" t="n"/>
      <c r="F73" s="4" t="n"/>
      <c r="G73" s="5" t="n"/>
      <c r="H73" s="5" t="n"/>
      <c r="I73" s="5" t="n"/>
      <c r="J73" s="9">
        <f>IF(A73="","",SUM(G73:I73))</f>
        <v/>
      </c>
      <c r="K73" s="7" t="n"/>
      <c r="L73" s="9">
        <f>IF(A73="","",IF(K73="","",K73-J73))</f>
        <v/>
      </c>
      <c r="M73" s="10">
        <f>IF(A73="","",IF(K73="","Pending",IF(ABS(L73)&lt;1,"Matched",IF(L73&lt;0,"Underpaid","Overpaid"))))</f>
        <v/>
      </c>
      <c r="N73" s="2" t="n"/>
      <c r="O73" s="2" t="n"/>
    </row>
    <row r="74" ht="22" customHeight="1">
      <c r="A74" s="2" t="n"/>
      <c r="B74" s="3" t="n"/>
      <c r="C74" s="2" t="n"/>
      <c r="D74" s="2" t="n"/>
      <c r="E74" s="4" t="n"/>
      <c r="F74" s="4" t="n"/>
      <c r="G74" s="5" t="n"/>
      <c r="H74" s="5" t="n"/>
      <c r="I74" s="5" t="n"/>
      <c r="J74" s="6">
        <f>IF(A74="","",SUM(G74:I74))</f>
        <v/>
      </c>
      <c r="K74" s="7" t="n"/>
      <c r="L74" s="6">
        <f>IF(A74="","",IF(K74="","",K74-J74))</f>
        <v/>
      </c>
      <c r="M74" s="8">
        <f>IF(A74="","",IF(K74="","Pending",IF(ABS(L74)&lt;1,"Matched",IF(L74&lt;0,"Underpaid","Overpaid"))))</f>
        <v/>
      </c>
      <c r="N74" s="2" t="n"/>
      <c r="O74" s="2" t="n"/>
    </row>
    <row r="75" ht="22" customHeight="1">
      <c r="A75" s="2" t="n"/>
      <c r="B75" s="3" t="n"/>
      <c r="C75" s="2" t="n"/>
      <c r="D75" s="2" t="n"/>
      <c r="E75" s="4" t="n"/>
      <c r="F75" s="4" t="n"/>
      <c r="G75" s="5" t="n"/>
      <c r="H75" s="5" t="n"/>
      <c r="I75" s="5" t="n"/>
      <c r="J75" s="9">
        <f>IF(A75="","",SUM(G75:I75))</f>
        <v/>
      </c>
      <c r="K75" s="7" t="n"/>
      <c r="L75" s="9">
        <f>IF(A75="","",IF(K75="","",K75-J75))</f>
        <v/>
      </c>
      <c r="M75" s="10">
        <f>IF(A75="","",IF(K75="","Pending",IF(ABS(L75)&lt;1,"Matched",IF(L75&lt;0,"Underpaid","Overpaid"))))</f>
        <v/>
      </c>
      <c r="N75" s="2" t="n"/>
      <c r="O75" s="2" t="n"/>
    </row>
    <row r="76" ht="22" customHeight="1">
      <c r="A76" s="2" t="n"/>
      <c r="B76" s="3" t="n"/>
      <c r="C76" s="2" t="n"/>
      <c r="D76" s="2" t="n"/>
      <c r="E76" s="4" t="n"/>
      <c r="F76" s="4" t="n"/>
      <c r="G76" s="5" t="n"/>
      <c r="H76" s="5" t="n"/>
      <c r="I76" s="5" t="n"/>
      <c r="J76" s="6">
        <f>IF(A76="","",SUM(G76:I76))</f>
        <v/>
      </c>
      <c r="K76" s="7" t="n"/>
      <c r="L76" s="6">
        <f>IF(A76="","",IF(K76="","",K76-J76))</f>
        <v/>
      </c>
      <c r="M76" s="8">
        <f>IF(A76="","",IF(K76="","Pending",IF(ABS(L76)&lt;1,"Matched",IF(L76&lt;0,"Underpaid","Overpaid"))))</f>
        <v/>
      </c>
      <c r="N76" s="2" t="n"/>
      <c r="O76" s="2" t="n"/>
    </row>
    <row r="77" ht="22" customHeight="1">
      <c r="A77" s="2" t="n"/>
      <c r="B77" s="3" t="n"/>
      <c r="C77" s="2" t="n"/>
      <c r="D77" s="2" t="n"/>
      <c r="E77" s="4" t="n"/>
      <c r="F77" s="4" t="n"/>
      <c r="G77" s="5" t="n"/>
      <c r="H77" s="5" t="n"/>
      <c r="I77" s="5" t="n"/>
      <c r="J77" s="9">
        <f>IF(A77="","",SUM(G77:I77))</f>
        <v/>
      </c>
      <c r="K77" s="7" t="n"/>
      <c r="L77" s="9">
        <f>IF(A77="","",IF(K77="","",K77-J77))</f>
        <v/>
      </c>
      <c r="M77" s="10">
        <f>IF(A77="","",IF(K77="","Pending",IF(ABS(L77)&lt;1,"Matched",IF(L77&lt;0,"Underpaid","Overpaid"))))</f>
        <v/>
      </c>
      <c r="N77" s="2" t="n"/>
      <c r="O77" s="2" t="n"/>
    </row>
    <row r="78" ht="22" customHeight="1">
      <c r="A78" s="2" t="n"/>
      <c r="B78" s="3" t="n"/>
      <c r="C78" s="2" t="n"/>
      <c r="D78" s="2" t="n"/>
      <c r="E78" s="4" t="n"/>
      <c r="F78" s="4" t="n"/>
      <c r="G78" s="5" t="n"/>
      <c r="H78" s="5" t="n"/>
      <c r="I78" s="5" t="n"/>
      <c r="J78" s="6">
        <f>IF(A78="","",SUM(G78:I78))</f>
        <v/>
      </c>
      <c r="K78" s="7" t="n"/>
      <c r="L78" s="6">
        <f>IF(A78="","",IF(K78="","",K78-J78))</f>
        <v/>
      </c>
      <c r="M78" s="8">
        <f>IF(A78="","",IF(K78="","Pending",IF(ABS(L78)&lt;1,"Matched",IF(L78&lt;0,"Underpaid","Overpaid"))))</f>
        <v/>
      </c>
      <c r="N78" s="2" t="n"/>
      <c r="O78" s="2" t="n"/>
    </row>
    <row r="79" ht="22" customHeight="1">
      <c r="A79" s="2" t="n"/>
      <c r="B79" s="3" t="n"/>
      <c r="C79" s="2" t="n"/>
      <c r="D79" s="2" t="n"/>
      <c r="E79" s="4" t="n"/>
      <c r="F79" s="4" t="n"/>
      <c r="G79" s="5" t="n"/>
      <c r="H79" s="5" t="n"/>
      <c r="I79" s="5" t="n"/>
      <c r="J79" s="9">
        <f>IF(A79="","",SUM(G79:I79))</f>
        <v/>
      </c>
      <c r="K79" s="7" t="n"/>
      <c r="L79" s="9">
        <f>IF(A79="","",IF(K79="","",K79-J79))</f>
        <v/>
      </c>
      <c r="M79" s="10">
        <f>IF(A79="","",IF(K79="","Pending",IF(ABS(L79)&lt;1,"Matched",IF(L79&lt;0,"Underpaid","Overpaid"))))</f>
        <v/>
      </c>
      <c r="N79" s="2" t="n"/>
      <c r="O79" s="2" t="n"/>
    </row>
    <row r="80" ht="22" customHeight="1">
      <c r="A80" s="2" t="n"/>
      <c r="B80" s="3" t="n"/>
      <c r="C80" s="2" t="n"/>
      <c r="D80" s="2" t="n"/>
      <c r="E80" s="4" t="n"/>
      <c r="F80" s="4" t="n"/>
      <c r="G80" s="5" t="n"/>
      <c r="H80" s="5" t="n"/>
      <c r="I80" s="5" t="n"/>
      <c r="J80" s="6">
        <f>IF(A80="","",SUM(G80:I80))</f>
        <v/>
      </c>
      <c r="K80" s="7" t="n"/>
      <c r="L80" s="6">
        <f>IF(A80="","",IF(K80="","",K80-J80))</f>
        <v/>
      </c>
      <c r="M80" s="8">
        <f>IF(A80="","",IF(K80="","Pending",IF(ABS(L80)&lt;1,"Matched",IF(L80&lt;0,"Underpaid","Overpaid"))))</f>
        <v/>
      </c>
      <c r="N80" s="2" t="n"/>
      <c r="O80" s="2" t="n"/>
    </row>
    <row r="81" ht="22" customHeight="1">
      <c r="A81" s="2" t="n"/>
      <c r="B81" s="3" t="n"/>
      <c r="C81" s="2" t="n"/>
      <c r="D81" s="2" t="n"/>
      <c r="E81" s="4" t="n"/>
      <c r="F81" s="4" t="n"/>
      <c r="G81" s="5" t="n"/>
      <c r="H81" s="5" t="n"/>
      <c r="I81" s="5" t="n"/>
      <c r="J81" s="9">
        <f>IF(A81="","",SUM(G81:I81))</f>
        <v/>
      </c>
      <c r="K81" s="7" t="n"/>
      <c r="L81" s="9">
        <f>IF(A81="","",IF(K81="","",K81-J81))</f>
        <v/>
      </c>
      <c r="M81" s="10">
        <f>IF(A81="","",IF(K81="","Pending",IF(ABS(L81)&lt;1,"Matched",IF(L81&lt;0,"Underpaid","Overpaid"))))</f>
        <v/>
      </c>
      <c r="N81" s="2" t="n"/>
      <c r="O81" s="2" t="n"/>
    </row>
    <row r="82" ht="22" customHeight="1">
      <c r="A82" s="2" t="n"/>
      <c r="B82" s="3" t="n"/>
      <c r="C82" s="2" t="n"/>
      <c r="D82" s="2" t="n"/>
      <c r="E82" s="4" t="n"/>
      <c r="F82" s="4" t="n"/>
      <c r="G82" s="5" t="n"/>
      <c r="H82" s="5" t="n"/>
      <c r="I82" s="5" t="n"/>
      <c r="J82" s="6">
        <f>IF(A82="","",SUM(G82:I82))</f>
        <v/>
      </c>
      <c r="K82" s="7" t="n"/>
      <c r="L82" s="6">
        <f>IF(A82="","",IF(K82="","",K82-J82))</f>
        <v/>
      </c>
      <c r="M82" s="8">
        <f>IF(A82="","",IF(K82="","Pending",IF(ABS(L82)&lt;1,"Matched",IF(L82&lt;0,"Underpaid","Overpaid"))))</f>
        <v/>
      </c>
      <c r="N82" s="2" t="n"/>
      <c r="O82" s="2" t="n"/>
    </row>
    <row r="83" ht="22" customHeight="1">
      <c r="A83" s="2" t="n"/>
      <c r="B83" s="3" t="n"/>
      <c r="C83" s="2" t="n"/>
      <c r="D83" s="2" t="n"/>
      <c r="E83" s="4" t="n"/>
      <c r="F83" s="4" t="n"/>
      <c r="G83" s="5" t="n"/>
      <c r="H83" s="5" t="n"/>
      <c r="I83" s="5" t="n"/>
      <c r="J83" s="9">
        <f>IF(A83="","",SUM(G83:I83))</f>
        <v/>
      </c>
      <c r="K83" s="7" t="n"/>
      <c r="L83" s="9">
        <f>IF(A83="","",IF(K83="","",K83-J83))</f>
        <v/>
      </c>
      <c r="M83" s="10">
        <f>IF(A83="","",IF(K83="","Pending",IF(ABS(L83)&lt;1,"Matched",IF(L83&lt;0,"Underpaid","Overpaid"))))</f>
        <v/>
      </c>
      <c r="N83" s="2" t="n"/>
      <c r="O83" s="2" t="n"/>
    </row>
    <row r="84" ht="22" customHeight="1">
      <c r="A84" s="2" t="n"/>
      <c r="B84" s="3" t="n"/>
      <c r="C84" s="2" t="n"/>
      <c r="D84" s="2" t="n"/>
      <c r="E84" s="4" t="n"/>
      <c r="F84" s="4" t="n"/>
      <c r="G84" s="5" t="n"/>
      <c r="H84" s="5" t="n"/>
      <c r="I84" s="5" t="n"/>
      <c r="J84" s="6">
        <f>IF(A84="","",SUM(G84:I84))</f>
        <v/>
      </c>
      <c r="K84" s="7" t="n"/>
      <c r="L84" s="6">
        <f>IF(A84="","",IF(K84="","",K84-J84))</f>
        <v/>
      </c>
      <c r="M84" s="8">
        <f>IF(A84="","",IF(K84="","Pending",IF(ABS(L84)&lt;1,"Matched",IF(L84&lt;0,"Underpaid","Overpaid"))))</f>
        <v/>
      </c>
      <c r="N84" s="2" t="n"/>
      <c r="O84" s="2" t="n"/>
    </row>
    <row r="85" ht="22" customHeight="1">
      <c r="A85" s="2" t="n"/>
      <c r="B85" s="3" t="n"/>
      <c r="C85" s="2" t="n"/>
      <c r="D85" s="2" t="n"/>
      <c r="E85" s="4" t="n"/>
      <c r="F85" s="4" t="n"/>
      <c r="G85" s="5" t="n"/>
      <c r="H85" s="5" t="n"/>
      <c r="I85" s="5" t="n"/>
      <c r="J85" s="9">
        <f>IF(A85="","",SUM(G85:I85))</f>
        <v/>
      </c>
      <c r="K85" s="7" t="n"/>
      <c r="L85" s="9">
        <f>IF(A85="","",IF(K85="","",K85-J85))</f>
        <v/>
      </c>
      <c r="M85" s="10">
        <f>IF(A85="","",IF(K85="","Pending",IF(ABS(L85)&lt;1,"Matched",IF(L85&lt;0,"Underpaid","Overpaid"))))</f>
        <v/>
      </c>
      <c r="N85" s="2" t="n"/>
      <c r="O85" s="2" t="n"/>
    </row>
    <row r="86" ht="22" customHeight="1">
      <c r="A86" s="2" t="n"/>
      <c r="B86" s="3" t="n"/>
      <c r="C86" s="2" t="n"/>
      <c r="D86" s="2" t="n"/>
      <c r="E86" s="4" t="n"/>
      <c r="F86" s="4" t="n"/>
      <c r="G86" s="5" t="n"/>
      <c r="H86" s="5" t="n"/>
      <c r="I86" s="5" t="n"/>
      <c r="J86" s="6">
        <f>IF(A86="","",SUM(G86:I86))</f>
        <v/>
      </c>
      <c r="K86" s="7" t="n"/>
      <c r="L86" s="6">
        <f>IF(A86="","",IF(K86="","",K86-J86))</f>
        <v/>
      </c>
      <c r="M86" s="8">
        <f>IF(A86="","",IF(K86="","Pending",IF(ABS(L86)&lt;1,"Matched",IF(L86&lt;0,"Underpaid","Overpaid"))))</f>
        <v/>
      </c>
      <c r="N86" s="2" t="n"/>
      <c r="O86" s="2" t="n"/>
    </row>
    <row r="87" ht="22" customHeight="1">
      <c r="A87" s="2" t="n"/>
      <c r="B87" s="3" t="n"/>
      <c r="C87" s="2" t="n"/>
      <c r="D87" s="2" t="n"/>
      <c r="E87" s="4" t="n"/>
      <c r="F87" s="4" t="n"/>
      <c r="G87" s="5" t="n"/>
      <c r="H87" s="5" t="n"/>
      <c r="I87" s="5" t="n"/>
      <c r="J87" s="9">
        <f>IF(A87="","",SUM(G87:I87))</f>
        <v/>
      </c>
      <c r="K87" s="7" t="n"/>
      <c r="L87" s="9">
        <f>IF(A87="","",IF(K87="","",K87-J87))</f>
        <v/>
      </c>
      <c r="M87" s="10">
        <f>IF(A87="","",IF(K87="","Pending",IF(ABS(L87)&lt;1,"Matched",IF(L87&lt;0,"Underpaid","Overpaid"))))</f>
        <v/>
      </c>
      <c r="N87" s="2" t="n"/>
      <c r="O87" s="2" t="n"/>
    </row>
    <row r="88" ht="22" customHeight="1">
      <c r="A88" s="2" t="n"/>
      <c r="B88" s="3" t="n"/>
      <c r="C88" s="2" t="n"/>
      <c r="D88" s="2" t="n"/>
      <c r="E88" s="4" t="n"/>
      <c r="F88" s="4" t="n"/>
      <c r="G88" s="5" t="n"/>
      <c r="H88" s="5" t="n"/>
      <c r="I88" s="5" t="n"/>
      <c r="J88" s="6">
        <f>IF(A88="","",SUM(G88:I88))</f>
        <v/>
      </c>
      <c r="K88" s="7" t="n"/>
      <c r="L88" s="6">
        <f>IF(A88="","",IF(K88="","",K88-J88))</f>
        <v/>
      </c>
      <c r="M88" s="8">
        <f>IF(A88="","",IF(K88="","Pending",IF(ABS(L88)&lt;1,"Matched",IF(L88&lt;0,"Underpaid","Overpaid"))))</f>
        <v/>
      </c>
      <c r="N88" s="2" t="n"/>
      <c r="O88" s="2" t="n"/>
    </row>
    <row r="89" ht="22" customHeight="1">
      <c r="A89" s="2" t="n"/>
      <c r="B89" s="3" t="n"/>
      <c r="C89" s="2" t="n"/>
      <c r="D89" s="2" t="n"/>
      <c r="E89" s="4" t="n"/>
      <c r="F89" s="4" t="n"/>
      <c r="G89" s="5" t="n"/>
      <c r="H89" s="5" t="n"/>
      <c r="I89" s="5" t="n"/>
      <c r="J89" s="9">
        <f>IF(A89="","",SUM(G89:I89))</f>
        <v/>
      </c>
      <c r="K89" s="7" t="n"/>
      <c r="L89" s="9">
        <f>IF(A89="","",IF(K89="","",K89-J89))</f>
        <v/>
      </c>
      <c r="M89" s="10">
        <f>IF(A89="","",IF(K89="","Pending",IF(ABS(L89)&lt;1,"Matched",IF(L89&lt;0,"Underpaid","Overpaid"))))</f>
        <v/>
      </c>
      <c r="N89" s="2" t="n"/>
      <c r="O89" s="2" t="n"/>
    </row>
    <row r="90" ht="22" customHeight="1">
      <c r="A90" s="2" t="n"/>
      <c r="B90" s="3" t="n"/>
      <c r="C90" s="2" t="n"/>
      <c r="D90" s="2" t="n"/>
      <c r="E90" s="4" t="n"/>
      <c r="F90" s="4" t="n"/>
      <c r="G90" s="5" t="n"/>
      <c r="H90" s="5" t="n"/>
      <c r="I90" s="5" t="n"/>
      <c r="J90" s="6">
        <f>IF(A90="","",SUM(G90:I90))</f>
        <v/>
      </c>
      <c r="K90" s="7" t="n"/>
      <c r="L90" s="6">
        <f>IF(A90="","",IF(K90="","",K90-J90))</f>
        <v/>
      </c>
      <c r="M90" s="8">
        <f>IF(A90="","",IF(K90="","Pending",IF(ABS(L90)&lt;1,"Matched",IF(L90&lt;0,"Underpaid","Overpaid"))))</f>
        <v/>
      </c>
      <c r="N90" s="2" t="n"/>
      <c r="O90" s="2" t="n"/>
    </row>
    <row r="91" ht="22" customHeight="1">
      <c r="A91" s="2" t="n"/>
      <c r="B91" s="3" t="n"/>
      <c r="C91" s="2" t="n"/>
      <c r="D91" s="2" t="n"/>
      <c r="E91" s="4" t="n"/>
      <c r="F91" s="4" t="n"/>
      <c r="G91" s="5" t="n"/>
      <c r="H91" s="5" t="n"/>
      <c r="I91" s="5" t="n"/>
      <c r="J91" s="9">
        <f>IF(A91="","",SUM(G91:I91))</f>
        <v/>
      </c>
      <c r="K91" s="7" t="n"/>
      <c r="L91" s="9">
        <f>IF(A91="","",IF(K91="","",K91-J91))</f>
        <v/>
      </c>
      <c r="M91" s="10">
        <f>IF(A91="","",IF(K91="","Pending",IF(ABS(L91)&lt;1,"Matched",IF(L91&lt;0,"Underpaid","Overpaid"))))</f>
        <v/>
      </c>
      <c r="N91" s="2" t="n"/>
      <c r="O91" s="2" t="n"/>
    </row>
    <row r="92" ht="22" customHeight="1">
      <c r="A92" s="2" t="n"/>
      <c r="B92" s="3" t="n"/>
      <c r="C92" s="2" t="n"/>
      <c r="D92" s="2" t="n"/>
      <c r="E92" s="4" t="n"/>
      <c r="F92" s="4" t="n"/>
      <c r="G92" s="5" t="n"/>
      <c r="H92" s="5" t="n"/>
      <c r="I92" s="5" t="n"/>
      <c r="J92" s="6">
        <f>IF(A92="","",SUM(G92:I92))</f>
        <v/>
      </c>
      <c r="K92" s="7" t="n"/>
      <c r="L92" s="6">
        <f>IF(A92="","",IF(K92="","",K92-J92))</f>
        <v/>
      </c>
      <c r="M92" s="8">
        <f>IF(A92="","",IF(K92="","Pending",IF(ABS(L92)&lt;1,"Matched",IF(L92&lt;0,"Underpaid","Overpaid"))))</f>
        <v/>
      </c>
      <c r="N92" s="2" t="n"/>
      <c r="O92" s="2" t="n"/>
    </row>
    <row r="93" ht="22" customHeight="1">
      <c r="A93" s="2" t="n"/>
      <c r="B93" s="3" t="n"/>
      <c r="C93" s="2" t="n"/>
      <c r="D93" s="2" t="n"/>
      <c r="E93" s="4" t="n"/>
      <c r="F93" s="4" t="n"/>
      <c r="G93" s="5" t="n"/>
      <c r="H93" s="5" t="n"/>
      <c r="I93" s="5" t="n"/>
      <c r="J93" s="9">
        <f>IF(A93="","",SUM(G93:I93))</f>
        <v/>
      </c>
      <c r="K93" s="7" t="n"/>
      <c r="L93" s="9">
        <f>IF(A93="","",IF(K93="","",K93-J93))</f>
        <v/>
      </c>
      <c r="M93" s="10">
        <f>IF(A93="","",IF(K93="","Pending",IF(ABS(L93)&lt;1,"Matched",IF(L93&lt;0,"Underpaid","Overpaid"))))</f>
        <v/>
      </c>
      <c r="N93" s="2" t="n"/>
      <c r="O93" s="2" t="n"/>
    </row>
    <row r="94" ht="22" customHeight="1">
      <c r="A94" s="2" t="n"/>
      <c r="B94" s="3" t="n"/>
      <c r="C94" s="2" t="n"/>
      <c r="D94" s="2" t="n"/>
      <c r="E94" s="4" t="n"/>
      <c r="F94" s="4" t="n"/>
      <c r="G94" s="5" t="n"/>
      <c r="H94" s="5" t="n"/>
      <c r="I94" s="5" t="n"/>
      <c r="J94" s="6">
        <f>IF(A94="","",SUM(G94:I94))</f>
        <v/>
      </c>
      <c r="K94" s="7" t="n"/>
      <c r="L94" s="6">
        <f>IF(A94="","",IF(K94="","",K94-J94))</f>
        <v/>
      </c>
      <c r="M94" s="8">
        <f>IF(A94="","",IF(K94="","Pending",IF(ABS(L94)&lt;1,"Matched",IF(L94&lt;0,"Underpaid","Overpaid"))))</f>
        <v/>
      </c>
      <c r="N94" s="2" t="n"/>
      <c r="O94" s="2" t="n"/>
    </row>
    <row r="95" ht="22" customHeight="1">
      <c r="A95" s="2" t="n"/>
      <c r="B95" s="3" t="n"/>
      <c r="C95" s="2" t="n"/>
      <c r="D95" s="2" t="n"/>
      <c r="E95" s="4" t="n"/>
      <c r="F95" s="4" t="n"/>
      <c r="G95" s="5" t="n"/>
      <c r="H95" s="5" t="n"/>
      <c r="I95" s="5" t="n"/>
      <c r="J95" s="9">
        <f>IF(A95="","",SUM(G95:I95))</f>
        <v/>
      </c>
      <c r="K95" s="7" t="n"/>
      <c r="L95" s="9">
        <f>IF(A95="","",IF(K95="","",K95-J95))</f>
        <v/>
      </c>
      <c r="M95" s="10">
        <f>IF(A95="","",IF(K95="","Pending",IF(ABS(L95)&lt;1,"Matched",IF(L95&lt;0,"Underpaid","Overpaid"))))</f>
        <v/>
      </c>
      <c r="N95" s="2" t="n"/>
      <c r="O95" s="2" t="n"/>
    </row>
    <row r="96" ht="22" customHeight="1">
      <c r="A96" s="2" t="n"/>
      <c r="B96" s="3" t="n"/>
      <c r="C96" s="2" t="n"/>
      <c r="D96" s="2" t="n"/>
      <c r="E96" s="4" t="n"/>
      <c r="F96" s="4" t="n"/>
      <c r="G96" s="5" t="n"/>
      <c r="H96" s="5" t="n"/>
      <c r="I96" s="5" t="n"/>
      <c r="J96" s="6">
        <f>IF(A96="","",SUM(G96:I96))</f>
        <v/>
      </c>
      <c r="K96" s="7" t="n"/>
      <c r="L96" s="6">
        <f>IF(A96="","",IF(K96="","",K96-J96))</f>
        <v/>
      </c>
      <c r="M96" s="8">
        <f>IF(A96="","",IF(K96="","Pending",IF(ABS(L96)&lt;1,"Matched",IF(L96&lt;0,"Underpaid","Overpaid"))))</f>
        <v/>
      </c>
      <c r="N96" s="2" t="n"/>
      <c r="O96" s="2" t="n"/>
    </row>
    <row r="97" ht="22" customHeight="1">
      <c r="A97" s="2" t="n"/>
      <c r="B97" s="3" t="n"/>
      <c r="C97" s="2" t="n"/>
      <c r="D97" s="2" t="n"/>
      <c r="E97" s="4" t="n"/>
      <c r="F97" s="4" t="n"/>
      <c r="G97" s="5" t="n"/>
      <c r="H97" s="5" t="n"/>
      <c r="I97" s="5" t="n"/>
      <c r="J97" s="9">
        <f>IF(A97="","",SUM(G97:I97))</f>
        <v/>
      </c>
      <c r="K97" s="7" t="n"/>
      <c r="L97" s="9">
        <f>IF(A97="","",IF(K97="","",K97-J97))</f>
        <v/>
      </c>
      <c r="M97" s="10">
        <f>IF(A97="","",IF(K97="","Pending",IF(ABS(L97)&lt;1,"Matched",IF(L97&lt;0,"Underpaid","Overpaid"))))</f>
        <v/>
      </c>
      <c r="N97" s="2" t="n"/>
      <c r="O97" s="2" t="n"/>
    </row>
    <row r="98" ht="22" customHeight="1">
      <c r="A98" s="2" t="n"/>
      <c r="B98" s="3" t="n"/>
      <c r="C98" s="2" t="n"/>
      <c r="D98" s="2" t="n"/>
      <c r="E98" s="4" t="n"/>
      <c r="F98" s="4" t="n"/>
      <c r="G98" s="5" t="n"/>
      <c r="H98" s="5" t="n"/>
      <c r="I98" s="5" t="n"/>
      <c r="J98" s="6">
        <f>IF(A98="","",SUM(G98:I98))</f>
        <v/>
      </c>
      <c r="K98" s="7" t="n"/>
      <c r="L98" s="6">
        <f>IF(A98="","",IF(K98="","",K98-J98))</f>
        <v/>
      </c>
      <c r="M98" s="8">
        <f>IF(A98="","",IF(K98="","Pending",IF(ABS(L98)&lt;1,"Matched",IF(L98&lt;0,"Underpaid","Overpaid"))))</f>
        <v/>
      </c>
      <c r="N98" s="2" t="n"/>
      <c r="O98" s="2" t="n"/>
    </row>
    <row r="99" ht="22" customHeight="1">
      <c r="A99" s="2" t="n"/>
      <c r="B99" s="3" t="n"/>
      <c r="C99" s="2" t="n"/>
      <c r="D99" s="2" t="n"/>
      <c r="E99" s="4" t="n"/>
      <c r="F99" s="4" t="n"/>
      <c r="G99" s="5" t="n"/>
      <c r="H99" s="5" t="n"/>
      <c r="I99" s="5" t="n"/>
      <c r="J99" s="9">
        <f>IF(A99="","",SUM(G99:I99))</f>
        <v/>
      </c>
      <c r="K99" s="7" t="n"/>
      <c r="L99" s="9">
        <f>IF(A99="","",IF(K99="","",K99-J99))</f>
        <v/>
      </c>
      <c r="M99" s="10">
        <f>IF(A99="","",IF(K99="","Pending",IF(ABS(L99)&lt;1,"Matched",IF(L99&lt;0,"Underpaid","Overpaid"))))</f>
        <v/>
      </c>
      <c r="N99" s="2" t="n"/>
      <c r="O99" s="2" t="n"/>
    </row>
    <row r="100" ht="22" customHeight="1">
      <c r="A100" s="2" t="n"/>
      <c r="B100" s="3" t="n"/>
      <c r="C100" s="2" t="n"/>
      <c r="D100" s="2" t="n"/>
      <c r="E100" s="4" t="n"/>
      <c r="F100" s="4" t="n"/>
      <c r="G100" s="5" t="n"/>
      <c r="H100" s="5" t="n"/>
      <c r="I100" s="5" t="n"/>
      <c r="J100" s="6">
        <f>IF(A100="","",SUM(G100:I100))</f>
        <v/>
      </c>
      <c r="K100" s="7" t="n"/>
      <c r="L100" s="6">
        <f>IF(A100="","",IF(K100="","",K100-J100))</f>
        <v/>
      </c>
      <c r="M100" s="8">
        <f>IF(A100="","",IF(K100="","Pending",IF(ABS(L100)&lt;1,"Matched",IF(L100&lt;0,"Underpaid","Overpaid"))))</f>
        <v/>
      </c>
      <c r="N100" s="2" t="n"/>
      <c r="O100" s="2" t="n"/>
    </row>
    <row r="101" ht="22" customHeight="1">
      <c r="A101" s="2" t="n"/>
      <c r="B101" s="3" t="n"/>
      <c r="C101" s="2" t="n"/>
      <c r="D101" s="2" t="n"/>
      <c r="E101" s="4" t="n"/>
      <c r="F101" s="4" t="n"/>
      <c r="G101" s="5" t="n"/>
      <c r="H101" s="5" t="n"/>
      <c r="I101" s="5" t="n"/>
      <c r="J101" s="9">
        <f>IF(A101="","",SUM(G101:I101))</f>
        <v/>
      </c>
      <c r="K101" s="7" t="n"/>
      <c r="L101" s="9">
        <f>IF(A101="","",IF(K101="","",K101-J101))</f>
        <v/>
      </c>
      <c r="M101" s="10">
        <f>IF(A101="","",IF(K101="","Pending",IF(ABS(L101)&lt;1,"Matched",IF(L101&lt;0,"Underpaid","Overpaid"))))</f>
        <v/>
      </c>
      <c r="N101" s="2" t="n"/>
      <c r="O101" s="2" t="n"/>
    </row>
  </sheetData>
  <conditionalFormatting sqref="L2:L101">
    <cfRule type="expression" priority="1" dxfId="0">
      <formula>AND($A2&lt;&gt;"",$L2&gt;0)</formula>
    </cfRule>
    <cfRule type="expression" priority="2" dxfId="1">
      <formula>AND($A2&lt;&gt;"",$L2&lt;0)</formula>
    </cfRule>
  </conditionalFormatting>
  <conditionalFormatting sqref="M2:M101">
    <cfRule type="expression" priority="3" dxfId="2">
      <formula>$M2="Matched"</formula>
    </cfRule>
    <cfRule type="expression" priority="4" dxfId="1">
      <formula>$M2="Underpaid"</formula>
    </cfRule>
    <cfRule type="expression" priority="5" dxfId="0">
      <formula>$M2="Overpaid"</formula>
    </cfRule>
    <cfRule type="expression" priority="6" dxfId="3">
      <formula>$M2="Pending"</formula>
    </cfRule>
  </conditionalFormatting>
  <conditionalFormatting sqref="K2:K101">
    <cfRule type="expression" priority="7" dxfId="1">
      <formula>AND($A2&lt;&gt;"",$K2="")</formula>
    </cfRule>
  </conditionalFormatting>
  <dataValidations count="3">
    <dataValidation sqref="E2:E101" showErrorMessage="1" showInputMessage="1" allowBlank="1" type="list">
      <formula1>"ON"</formula1>
    </dataValidation>
    <dataValidation sqref="F2:F101" showErrorMessage="1" showInputMessage="1" allowBlank="1" type="whole" operator="between">
      <formula1>2000</formula1>
      <formula2>2100</formula2>
    </dataValidation>
    <dataValidation sqref="G2:K101" showErrorMessage="1" showInputMessage="1" allowBlank="1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1E293B"/>
    <outlinePr summaryBelow="1" summaryRight="1"/>
    <pageSetUpPr/>
  </sheetPr>
  <dimension ref="A1:N13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20" customWidth="1" min="2" max="2"/>
    <col width="23" customWidth="1" min="3" max="3"/>
    <col width="17" customWidth="1" min="4" max="4"/>
    <col width="18" customWidth="1" min="5" max="5"/>
    <col width="4" customWidth="1" min="6" max="6"/>
    <col width="20" customWidth="1" min="7" max="7"/>
    <col width="25" customWidth="1" min="8" max="8"/>
    <col width="3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 ht="28" customHeight="1">
      <c r="A1" s="11" t="inlineStr">
        <is>
          <t>Ontario Trillium Benefit Tracker — 2026 Summary Dashboard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9" t="n"/>
    </row>
    <row r="2" ht="28" customHeight="1">
      <c r="A2" s="12" t="inlineStr">
        <is>
          <t>Estimate only — verify eligibility, payment details, and official entitlement amounts with the Canada Revenue Agency (CRA).</t>
        </is>
      </c>
    </row>
    <row r="3">
      <c r="A3" s="13" t="inlineStr">
        <is>
          <t>Total Estimated Benefit</t>
        </is>
      </c>
      <c r="C3" s="13" t="inlineStr">
        <is>
          <t>Total Actual Payments</t>
        </is>
      </c>
      <c r="E3" s="13" t="inlineStr">
        <is>
          <t>Total Variance</t>
        </is>
      </c>
      <c r="G3" s="13" t="inlineStr">
        <is>
          <t>Average Monthly Payment</t>
        </is>
      </c>
    </row>
    <row r="4">
      <c r="A4" s="14">
        <f>SUM('OTB Tracker'!$J$2:$J$101)</f>
        <v/>
      </c>
      <c r="C4" s="14">
        <f>SUM('OTB Tracker'!$K$2:$K$101)</f>
        <v/>
      </c>
      <c r="E4" s="14">
        <f>SUM('OTB Tracker'!$L$2:$L$101)</f>
        <v/>
      </c>
      <c r="G4" s="14">
        <f>IFERROR(AVERAGE('OTB Tracker'!$K$2:$K$101),0)</f>
        <v/>
      </c>
    </row>
    <row r="5"/>
    <row r="6">
      <c r="A6" s="13" t="inlineStr">
        <is>
          <t>Matched Payments</t>
        </is>
      </c>
      <c r="C6" s="13" t="inlineStr">
        <is>
          <t>Payment Match Rate</t>
        </is>
      </c>
    </row>
    <row r="7">
      <c r="A7" s="15">
        <f>COUNTIF('OTB Tracker'!$M$2:$M$101,"Matched")</f>
        <v/>
      </c>
      <c r="C7" s="16">
        <f>IFERROR(COUNTIF('OTB Tracker'!$M$2:$M$101,"Matched")/COUNTA('OTB Tracker'!$A$2:$A$101),0)</f>
        <v/>
      </c>
    </row>
    <row r="8"/>
    <row r="9">
      <c r="A9" s="17" t="inlineStr">
        <is>
          <t>Estimated Benefit by Component</t>
        </is>
      </c>
      <c r="B9" s="17" t="inlineStr">
        <is>
          <t>Estimated Amount (CAD)</t>
        </is>
      </c>
      <c r="D9" s="17" t="inlineStr">
        <is>
          <t>Payment Status</t>
        </is>
      </c>
      <c r="E9" s="17" t="inlineStr">
        <is>
          <t>Number of Payments</t>
        </is>
      </c>
      <c r="G9" s="17" t="inlineStr">
        <is>
          <t>Payment Lookup</t>
        </is>
      </c>
      <c r="H9" s="17" t="inlineStr">
        <is>
          <t>Details</t>
        </is>
      </c>
    </row>
    <row r="10">
      <c r="A10" s="18" t="inlineStr">
        <is>
          <t>Ontario Energy and Property Tax Credit</t>
        </is>
      </c>
      <c r="B10" s="19">
        <f>SUM('OTB Tracker'!$G$2:$G$101)</f>
        <v/>
      </c>
      <c r="D10" s="20" t="inlineStr">
        <is>
          <t>Matched</t>
        </is>
      </c>
      <c r="E10" s="20">
        <f>COUNTIF('OTB Tracker'!$M$2:$M$101,"Matched")</f>
        <v/>
      </c>
      <c r="G10" s="21" t="inlineStr">
        <is>
          <t>Payment ID</t>
        </is>
      </c>
      <c r="H10" s="2" t="inlineStr">
        <is>
          <t>OTB-2026-001</t>
        </is>
      </c>
    </row>
    <row r="11">
      <c r="A11" s="22" t="inlineStr">
        <is>
          <t>Northern Ontario Energy Credit</t>
        </is>
      </c>
      <c r="B11" s="23">
        <f>SUM('OTB Tracker'!$H$2:$H$101)</f>
        <v/>
      </c>
      <c r="D11" s="10" t="inlineStr">
        <is>
          <t>Pending</t>
        </is>
      </c>
      <c r="E11" s="10">
        <f>COUNTIF('OTB Tracker'!$M$2:$M$101,"Pending")</f>
        <v/>
      </c>
      <c r="G11" s="24" t="inlineStr">
        <is>
          <t>Recipient Name</t>
        </is>
      </c>
      <c r="H11" s="22">
        <f>IFERROR(VLOOKUP(H10,'OTB Tracker'!$A$2:$O$101,3,0),"")</f>
        <v/>
      </c>
    </row>
    <row r="12">
      <c r="A12" s="18" t="inlineStr">
        <is>
          <t>Ontario Sales Tax Credit</t>
        </is>
      </c>
      <c r="B12" s="19">
        <f>SUM('OTB Tracker'!$I$2:$I$101)</f>
        <v/>
      </c>
      <c r="D12" s="20" t="inlineStr">
        <is>
          <t>Underpaid</t>
        </is>
      </c>
      <c r="E12" s="20">
        <f>COUNTIF('OTB Tracker'!$M$2:$M$101,"Underpaid")</f>
        <v/>
      </c>
      <c r="G12" s="21" t="inlineStr">
        <is>
          <t>Payment Status</t>
        </is>
      </c>
      <c r="H12" s="22">
        <f>IFERROR(VLOOKUP(H10,'OTB Tracker'!$A$2:$O$101,13,0),"")</f>
        <v/>
      </c>
    </row>
    <row r="13">
      <c r="D13" s="10" t="inlineStr">
        <is>
          <t>Overpaid</t>
        </is>
      </c>
      <c r="E13" s="10">
        <f>COUNTIF('OTB Tracker'!$M$2:$M$101,"Overpaid")</f>
        <v/>
      </c>
      <c r="G13" s="24" t="inlineStr">
        <is>
          <t>Actual Payment</t>
        </is>
      </c>
      <c r="H13" s="23">
        <f>IFERROR(VLOOKUP(H10,'OTB Tracker'!$A$2:$O$101,11,0),0)</f>
        <v/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4B8A6"/>
    <outlinePr summaryBelow="1" summaryRight="1"/>
    <pageSetUpPr/>
  </sheetPr>
  <dimension ref="A1:D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58" customWidth="1" min="2" max="2"/>
    <col width="40" customWidth="1" min="3" max="3"/>
    <col width="46" customWidth="1" min="4" max="4"/>
  </cols>
  <sheetData>
    <row r="1" ht="28" customHeight="1">
      <c r="A1" s="25" t="inlineStr">
        <is>
          <t>Ontario Trillium Benefit Tracker — Instructions</t>
        </is>
      </c>
      <c r="B1" s="28" t="n"/>
      <c r="C1" s="28" t="n"/>
      <c r="D1" s="29" t="n"/>
    </row>
    <row r="2" ht="30" customHeight="1">
      <c r="A2" s="12" t="inlineStr">
        <is>
          <t>This workbook is for personal tracking and estimates only. Verify eligibility, payment details, and official calculations directly with the CRA.</t>
        </is>
      </c>
    </row>
    <row r="3">
      <c r="A3" s="1" t="inlineStr">
        <is>
          <t>Topic</t>
        </is>
      </c>
      <c r="B3" s="1" t="inlineStr">
        <is>
          <t>Guidance</t>
        </is>
      </c>
      <c r="C3" s="1" t="inlineStr">
        <is>
          <t>Where to Update</t>
        </is>
      </c>
      <c r="D3" s="1" t="inlineStr">
        <is>
          <t>Privacy Reminder</t>
        </is>
      </c>
    </row>
    <row r="4" ht="62" customHeight="1">
      <c r="A4" s="26" t="inlineStr">
        <is>
          <t>CRA notice amounts</t>
        </is>
      </c>
      <c r="B4" s="26" t="inlineStr">
        <is>
          <t>Enter or update the payment date, benefit components, actual payment received, and CRA application or notice reference when a new notice or deposit is available.</t>
        </is>
      </c>
      <c r="C4" s="26" t="inlineStr">
        <is>
          <t>OTB Tracker input columns in pale yellow.</t>
        </is>
      </c>
      <c r="D4" s="26" t="inlineStr">
        <is>
          <t>Do not paste full notices containing unnecessary personal details.</t>
        </is>
      </c>
    </row>
    <row r="5" ht="62" customHeight="1">
      <c r="A5" s="27" t="inlineStr">
        <is>
          <t>Estimated versus actual</t>
        </is>
      </c>
      <c r="B5" s="27" t="inlineStr">
        <is>
          <t>Estimated Monthly Benefit is calculated from the three benefit components. Actual Payment Received is the amount deposited or otherwise issued by the CRA.</t>
        </is>
      </c>
      <c r="C5" s="27" t="inlineStr">
        <is>
          <t>Compare Estimated Monthly Benefit, Actual Payment Received, and Variance.</t>
        </is>
      </c>
      <c r="D5" s="27" t="inlineStr">
        <is>
          <t>Keep only the information needed to reconcile payments.</t>
        </is>
      </c>
    </row>
    <row r="6" ht="62" customHeight="1">
      <c r="A6" s="26" t="inlineStr">
        <is>
          <t>Partial or missed payments</t>
        </is>
      </c>
      <c r="B6" s="26" t="inlineStr">
        <is>
          <t>Record the amount actually received. Leave Actual Payment Received blank until a payment is confirmed. The status will show Pending, Underpaid, Overpaid, or Matched.</t>
        </is>
      </c>
      <c r="C6" s="26" t="inlineStr">
        <is>
          <t>Actual Payment Received, Notes, and Application/Notice Reference.</t>
        </is>
      </c>
      <c r="D6" s="26" t="inlineStr">
        <is>
          <t>Avoid recording banking account details or transaction identifiers.</t>
        </is>
      </c>
    </row>
    <row r="7" ht="62" customHeight="1">
      <c r="A7" s="27" t="inlineStr">
        <is>
          <t>Adjusted payments</t>
        </is>
      </c>
      <c r="B7" s="27" t="inlineStr">
        <is>
          <t>Use Notes to explain adjustments, retroactive amounts, offsets, or CRA reassessments. Update the component estimates if a revised notice changes them.</t>
        </is>
      </c>
      <c r="C7" s="27" t="inlineStr">
        <is>
          <t>Benefit component columns and Notes.</t>
        </is>
      </c>
      <c r="D7" s="27" t="inlineStr">
        <is>
          <t>Store documents securely outside this workbook when possible.</t>
        </is>
      </c>
    </row>
    <row r="8" ht="62" customHeight="1">
      <c r="A8" s="26" t="inlineStr">
        <is>
          <t>Ontario benefit components</t>
        </is>
      </c>
      <c r="B8" s="26" t="inlineStr">
        <is>
          <t>OTB may include the Ontario Energy and Property Tax Credit, Northern Ontario Energy Credit, and Ontario Sales Tax Credit. Component eligibility and amounts depend on CRA assessment details.</t>
        </is>
      </c>
      <c r="C8" s="26" t="inlineStr">
        <is>
          <t>Ontario Energy and Property Tax Credit, Northern Ontario Energy Credit, and Ontario Sales Tax Credit columns.</t>
        </is>
      </c>
      <c r="D8" s="26" t="inlineStr">
        <is>
          <t>Eligibility details can be sensitive; record only what is required for tracking.</t>
        </is>
      </c>
    </row>
    <row r="9" ht="62" customHeight="1">
      <c r="A9" s="27" t="inlineStr">
        <is>
          <t>Northern Ontario eligibility</t>
        </is>
      </c>
      <c r="B9" s="27" t="inlineStr">
        <is>
          <t>Only record the Northern Ontario Energy Credit where the CRA notice or official eligibility information supports it. Sudbury and Thunder Bay examples illustrate possible Northern Ontario entries.</t>
        </is>
      </c>
      <c r="C9" s="27" t="inlineStr">
        <is>
          <t>Northern Ontario Energy Credit column.</t>
        </is>
      </c>
      <c r="D9" s="27" t="inlineStr">
        <is>
          <t>Do not infer eligibility from location alone; confirm with CRA information.</t>
        </is>
      </c>
    </row>
    <row r="10" ht="62" customHeight="1">
      <c r="A10" s="26" t="inlineStr">
        <is>
          <t>CRA verification</t>
        </is>
      </c>
      <c r="B10" s="26" t="inlineStr">
        <is>
          <t>Use CRA My Account, benefit notices, notices of assessment, and CRA correspondence to verify official payment dates and amounts.</t>
        </is>
      </c>
      <c r="C10" s="26" t="inlineStr">
        <is>
          <t>Application/Notice Reference and Notes.</t>
        </is>
      </c>
      <c r="D10" s="26" t="inlineStr">
        <is>
          <t>Use secure CRA services rather than storing passwords or account credentials here.</t>
        </is>
      </c>
    </row>
    <row r="11" ht="62" customHeight="1">
      <c r="A11" s="27" t="inlineStr">
        <is>
          <t>PIPEDA privacy reminder</t>
        </is>
      </c>
      <c r="B11" s="27" t="inlineStr">
        <is>
          <t>Avoid storing unnecessary SINs, banking details, passwords, medical information, or other sensitive personal information. Use the tracker only for minimum necessary payment reconciliation.</t>
        </is>
      </c>
      <c r="C11" s="27" t="inlineStr">
        <is>
          <t>All sheets.</t>
        </is>
      </c>
      <c r="D11" s="27" t="inlineStr">
        <is>
          <t>PIPEDA-aligned practice: collect, retain, and share only necessary personal information.</t>
        </is>
      </c>
    </row>
    <row r="12" ht="62" customHeight="1">
      <c r="A12" s="26" t="inlineStr">
        <is>
          <t>Professional advice</t>
        </is>
      </c>
      <c r="B12" s="26" t="inlineStr">
        <is>
          <t>This tracker does not replace CRA advice, an official eligibility calculation, tax advice, or legal advice. Contact the CRA or a qualified professional for questions about entitlement.</t>
        </is>
      </c>
      <c r="C12" s="26" t="inlineStr">
        <is>
          <t>Summary Dashboard and OTB Tracker.</t>
        </is>
      </c>
      <c r="D12" s="26" t="inlineStr">
        <is>
          <t>Share this workbook only with authorized persons.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2026-10-15T11:34:45Z</dcterms:created>
  <dcterms:modified xmlns:dcterms="http://purl.org/dc/terms/" xmlns:xsi="http://www.w3.org/2001/XMLSchema-instance" xsi:type="dcterms:W3CDTF">2026-10-15T11:34:45Z</dcterms:modified>
</cp:coreProperties>
</file>