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Register" sheetId="1" state="visible" r:id="rId1"/>
    <sheet xmlns:r="http://schemas.openxmlformats.org/officeDocument/2006/relationships" name="PD7A Summary" sheetId="2" state="visible" r:id="rId2"/>
    <sheet xmlns:r="http://schemas.openxmlformats.org/officeDocument/2006/relationships" name="PD7A Remittance Checklist" sheetId="3" state="visible" r:id="rId3"/>
    <sheet xmlns:r="http://schemas.openxmlformats.org/officeDocument/2006/relationships" name="Reference Tabl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.00"/>
    <numFmt numFmtId="166" formatCode="0.000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color rgb="0016A34A"/>
      <sz val="10"/>
    </font>
    <font>
      <name val="Calibri"/>
      <i val="1"/>
      <color rgb="0064748B"/>
      <sz val="9"/>
    </font>
    <font>
      <name val="Calibri"/>
      <b val="1"/>
      <color rgb="00FFFFFF"/>
      <sz val="12"/>
    </font>
    <font>
      <name val="Calibri"/>
      <i val="1"/>
      <sz val="9"/>
    </font>
    <font>
      <name val="Calibri"/>
      <sz val="9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left" vertical="center"/>
    </xf>
    <xf numFmtId="0" fontId="0" fillId="2" borderId="1" pivotButton="0" quotePrefix="0" xfId="0"/>
    <xf numFmtId="165" fontId="1" fillId="2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5" fillId="6" borderId="1" applyAlignment="1" pivotButton="0" quotePrefix="0" xfId="0">
      <alignment horizontal="center" vertical="center"/>
    </xf>
    <xf numFmtId="165" fontId="6" fillId="3" borderId="1" applyAlignment="1" pivotButton="0" quotePrefix="0" xfId="0">
      <alignment horizontal="left" vertical="center"/>
    </xf>
    <xf numFmtId="165" fontId="6" fillId="5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10" fontId="3" fillId="3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/>
    </xf>
    <xf numFmtId="0" fontId="0" fillId="5" borderId="1" pivotButton="0" quotePrefix="0" xfId="0"/>
    <xf numFmtId="164" fontId="2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3" fillId="0" borderId="1" pivotButton="0" quotePrefix="0" xfId="0"/>
    <xf numFmtId="166" fontId="3" fillId="4" borderId="1" pivotButton="0" quotePrefix="0" xfId="0"/>
    <xf numFmtId="166" fontId="2" fillId="4" borderId="1" applyAlignment="1" pivotButton="0" quotePrefix="0" xfId="0">
      <alignment horizontal="left" vertical="center"/>
    </xf>
    <xf numFmtId="0" fontId="9" fillId="3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/>
    </xf>
    <xf numFmtId="10" fontId="2" fillId="3" borderId="1" applyAlignment="1" pivotButton="0" quotePrefix="0" xfId="0">
      <alignment horizontal="left" vertical="center"/>
    </xf>
    <xf numFmtId="10" fontId="2" fillId="5" borderId="1" applyAlignment="1" pivotButton="0" quotePrefix="0" xfId="0">
      <alignment horizontal="left" vertical="center"/>
    </xf>
    <xf numFmtId="0" fontId="10" fillId="3" borderId="1" applyAlignment="1" pivotButton="0" quotePrefix="0" xfId="0">
      <alignment horizontal="center" vertical="center"/>
    </xf>
    <xf numFmtId="0" fontId="10" fillId="3" borderId="1" applyAlignment="1" pivotButton="0" quotePrefix="0" xfId="0">
      <alignment horizontal="left" vertical="center"/>
    </xf>
    <xf numFmtId="0" fontId="10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left" vertical="center"/>
    </xf>
    <xf numFmtId="165" fontId="1" fillId="2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left" vertical="center"/>
    </xf>
    <xf numFmtId="165" fontId="6" fillId="5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66" fontId="3" fillId="4" borderId="1" pivotButton="0" quotePrefix="0" xfId="0"/>
    <xf numFmtId="166" fontId="2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vs Total Deductions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'PD7A Summary'!B2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'PD7A Summary'!$A$3:$A$5</f>
            </numRef>
          </cat>
          <val>
            <numRef>
              <f>'PD7A Summary'!$B$3:$B$5</f>
            </numRef>
          </val>
        </ser>
        <ser>
          <idx val="1"/>
          <order val="1"/>
          <tx>
            <strRef>
              <f>'PD7A Summary'!C2</f>
            </strRef>
          </tx>
          <spPr>
            <a:ln xmlns:a="http://schemas.openxmlformats.org/drawingml/2006/main">
              <a:prstDash val="solid"/>
            </a:ln>
          </spPr>
          <cat>
            <numRef>
              <f>'PD7A Summary'!$A$3:$A$5</f>
            </numRef>
          </cat>
          <val>
            <numRef>
              <f>'PD7A Summary'!$C$3:$C$5</f>
            </numRef>
          </val>
        </ser>
        <ser>
          <idx val="2"/>
          <order val="2"/>
          <tx>
            <strRef>
              <f>'PD7A Summary'!D2</f>
            </strRef>
          </tx>
          <spPr>
            <a:ln xmlns:a="http://schemas.openxmlformats.org/drawingml/2006/main">
              <a:prstDash val="solid"/>
            </a:ln>
          </spPr>
          <cat>
            <numRef>
              <f>'PD7A Summary'!$A$3:$A$5</f>
            </numRef>
          </cat>
          <val>
            <numRef>
              <f>'PD7A Summary'!$D$3:$D$5</f>
            </numRef>
          </val>
        </ser>
        <ser>
          <idx val="3"/>
          <order val="3"/>
          <tx>
            <strRef>
              <f>'PD7A Summary'!E2</f>
            </strRef>
          </tx>
          <spPr>
            <a:ln xmlns:a="http://schemas.openxmlformats.org/drawingml/2006/main">
              <a:prstDash val="solid"/>
            </a:ln>
          </spPr>
          <cat>
            <numRef>
              <f>'PD7A Summary'!$A$3:$A$5</f>
            </numRef>
          </cat>
          <val>
            <numRef>
              <f>'PD7A Summary'!$E$3:$E$5</f>
            </numRef>
          </val>
        </ser>
        <ser>
          <idx val="4"/>
          <order val="4"/>
          <tx>
            <strRef>
              <f>'PD7A Summary'!F2</f>
            </strRef>
          </tx>
          <spPr>
            <a:ln xmlns:a="http://schemas.openxmlformats.org/drawingml/2006/main">
              <a:prstDash val="solid"/>
            </a:ln>
          </spPr>
          <cat>
            <numRef>
              <f>'PD7A Summary'!$A$3:$A$5</f>
            </numRef>
          </cat>
          <val>
            <numRef>
              <f>'PD7A Summary'!$F$3:$F$5</f>
            </numRef>
          </val>
        </ser>
        <ser>
          <idx val="5"/>
          <order val="5"/>
          <tx>
            <strRef>
              <f>'PD7A Summary'!G2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'PD7A Summary'!$A$3:$A$5</f>
            </numRef>
          </cat>
          <val>
            <numRef>
              <f>'PD7A Summary'!$G$3:$G$5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Average Net Pay Trend</a:t>
            </a:r>
          </a:p>
        </rich>
      </tx>
    </title>
    <plotArea>
      <lineChart>
        <grouping val="standard"/>
        <ser>
          <idx val="0"/>
          <order val="0"/>
          <tx>
            <strRef>
              <f>'PD7A Summary'!H2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'PD7A Summary'!$A$3:$A$5</f>
            </numRef>
          </cat>
          <val>
            <numRef>
              <f>'PD7A Summary'!$H$3:$H$5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Pay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9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2" customWidth="1" min="3" max="3"/>
    <col width="16" customWidth="1" min="4" max="4"/>
    <col width="10" customWidth="1" min="5" max="5"/>
    <col width="13" customWidth="1" min="6" max="6"/>
    <col width="18" customWidth="1" min="7" max="7"/>
    <col width="18" customWidth="1" min="8" max="8"/>
    <col width="16" customWidth="1" min="9" max="9"/>
    <col width="12" customWidth="1" min="10" max="10"/>
    <col width="18" customWidth="1" min="11" max="11"/>
    <col width="15" customWidth="1" min="12" max="12"/>
    <col width="16" customWidth="1" min="13" max="13"/>
    <col width="13" customWidth="1" min="14" max="14"/>
    <col width="17" customWidth="1" min="15" max="15"/>
    <col width="16" customWidth="1" min="16" max="16"/>
    <col width="20" customWidth="1" min="17" max="17"/>
  </cols>
  <sheetData>
    <row r="1" ht="30" customHeight="1">
      <c r="A1" s="1" t="inlineStr">
        <is>
          <t>Pay Period End Date</t>
        </is>
      </c>
      <c r="B1" s="1" t="inlineStr">
        <is>
          <t>Employee Name</t>
        </is>
      </c>
      <c r="C1" s="1" t="inlineStr">
        <is>
          <t>Employee ID</t>
        </is>
      </c>
      <c r="D1" s="1" t="inlineStr">
        <is>
          <t>City</t>
        </is>
      </c>
      <c r="E1" s="1" t="inlineStr">
        <is>
          <t>Province</t>
        </is>
      </c>
      <c r="F1" s="1" t="inlineStr">
        <is>
          <t>Gross Pay</t>
        </is>
      </c>
      <c r="G1" s="1" t="inlineStr">
        <is>
          <t>Pensionable Earnings</t>
        </is>
      </c>
      <c r="H1" s="1" t="inlineStr">
        <is>
          <t>Insurable Earnings</t>
        </is>
      </c>
      <c r="I1" s="1" t="inlineStr">
        <is>
          <t>CPP Contribution</t>
        </is>
      </c>
      <c r="J1" s="1" t="inlineStr">
        <is>
          <t>EI Premium</t>
        </is>
      </c>
      <c r="K1" s="1" t="inlineStr">
        <is>
          <t>Federal Income Tax</t>
        </is>
      </c>
      <c r="L1" s="1" t="inlineStr">
        <is>
          <t>Provincial Tax</t>
        </is>
      </c>
      <c r="M1" s="1" t="inlineStr">
        <is>
          <t>Total Deductions</t>
        </is>
      </c>
      <c r="N1" s="1" t="inlineStr">
        <is>
          <t>Net Pay</t>
        </is>
      </c>
      <c r="O1" s="1" t="inlineStr">
        <is>
          <t>Remittance Month</t>
        </is>
      </c>
      <c r="P1" s="1" t="inlineStr">
        <is>
          <t>Filing Frequency</t>
        </is>
      </c>
      <c r="Q1" s="1" t="inlineStr">
        <is>
          <t>Notes</t>
        </is>
      </c>
    </row>
    <row r="2">
      <c r="A2" s="43" t="n">
        <v>46037</v>
      </c>
      <c r="B2" s="3" t="inlineStr">
        <is>
          <t>Liam Wilson</t>
        </is>
      </c>
      <c r="C2" s="4" t="inlineStr">
        <is>
          <t>EMP001</t>
        </is>
      </c>
      <c r="D2" s="3" t="inlineStr">
        <is>
          <t>Toronto</t>
        </is>
      </c>
      <c r="E2" s="4" t="inlineStr">
        <is>
          <t>ON</t>
        </is>
      </c>
      <c r="F2" s="44" t="n">
        <v>3850</v>
      </c>
      <c r="G2" s="44" t="n">
        <v>3850</v>
      </c>
      <c r="H2" s="44" t="n">
        <v>3850</v>
      </c>
      <c r="I2" s="45" t="n">
        <v>720</v>
      </c>
      <c r="J2" s="45" t="n">
        <v>440</v>
      </c>
      <c r="K2" s="44" t="n">
        <v>620</v>
      </c>
      <c r="L2" s="44" t="n">
        <v>310</v>
      </c>
      <c r="M2" s="45">
        <f>SUM(I2:L2)</f>
        <v/>
      </c>
      <c r="N2" s="45">
        <f>F2-M2</f>
        <v/>
      </c>
      <c r="O2" s="4">
        <f>TEXT(A2,"yyyy-mm")</f>
        <v/>
      </c>
      <c r="P2" s="4">
        <f>IF(M2&lt;3000,"Monthly","Quarterly")</f>
        <v/>
      </c>
      <c r="Q2" s="3" t="inlineStr"/>
    </row>
    <row r="3">
      <c r="A3" s="46" t="n">
        <v>46037</v>
      </c>
      <c r="B3" s="8" t="inlineStr">
        <is>
          <t>Emma Chen</t>
        </is>
      </c>
      <c r="C3" s="9" t="inlineStr">
        <is>
          <t>EMP002</t>
        </is>
      </c>
      <c r="D3" s="8" t="inlineStr">
        <is>
          <t>Vancouver</t>
        </is>
      </c>
      <c r="E3" s="9" t="inlineStr">
        <is>
          <t>BC</t>
        </is>
      </c>
      <c r="F3" s="44" t="n">
        <v>4120</v>
      </c>
      <c r="G3" s="44" t="n">
        <v>4120</v>
      </c>
      <c r="H3" s="44" t="n">
        <v>4120</v>
      </c>
      <c r="I3" s="47" t="n">
        <v>850</v>
      </c>
      <c r="J3" s="47" t="n">
        <v>510</v>
      </c>
      <c r="K3" s="44" t="n">
        <v>710</v>
      </c>
      <c r="L3" s="44" t="n">
        <v>295</v>
      </c>
      <c r="M3" s="47">
        <f>SUM(I3:L3)</f>
        <v/>
      </c>
      <c r="N3" s="47">
        <f>F3-M3</f>
        <v/>
      </c>
      <c r="O3" s="9">
        <f>TEXT(A3,"yyyy-mm")</f>
        <v/>
      </c>
      <c r="P3" s="9">
        <f>IF(M3&lt;3000,"Monthly","Quarterly")</f>
        <v/>
      </c>
      <c r="Q3" s="8" t="inlineStr"/>
    </row>
    <row r="4">
      <c r="A4" s="43" t="n">
        <v>46053</v>
      </c>
      <c r="B4" s="3" t="inlineStr">
        <is>
          <t>Noah Patel</t>
        </is>
      </c>
      <c r="C4" s="4" t="inlineStr">
        <is>
          <t>EMP003</t>
        </is>
      </c>
      <c r="D4" s="3" t="inlineStr">
        <is>
          <t>Calgary</t>
        </is>
      </c>
      <c r="E4" s="4" t="inlineStr">
        <is>
          <t>AB</t>
        </is>
      </c>
      <c r="F4" s="44" t="n">
        <v>3460</v>
      </c>
      <c r="G4" s="44" t="n">
        <v>3460</v>
      </c>
      <c r="H4" s="44" t="n">
        <v>3460</v>
      </c>
      <c r="I4" s="45" t="n">
        <v>640</v>
      </c>
      <c r="J4" s="45" t="n">
        <v>390</v>
      </c>
      <c r="K4" s="44" t="n">
        <v>540</v>
      </c>
      <c r="L4" s="44" t="n">
        <v>260</v>
      </c>
      <c r="M4" s="45">
        <f>SUM(I4:L4)</f>
        <v/>
      </c>
      <c r="N4" s="45">
        <f>F4-M4</f>
        <v/>
      </c>
      <c r="O4" s="4">
        <f>TEXT(A4,"yyyy-mm")</f>
        <v/>
      </c>
      <c r="P4" s="4">
        <f>IF(M4&lt;3000,"Monthly","Quarterly")</f>
        <v/>
      </c>
      <c r="Q4" s="3" t="inlineStr"/>
    </row>
    <row r="5">
      <c r="A5" s="46" t="n">
        <v>46053</v>
      </c>
      <c r="B5" s="8" t="inlineStr">
        <is>
          <t>Olivia Martin</t>
        </is>
      </c>
      <c r="C5" s="9" t="inlineStr">
        <is>
          <t>EMP004</t>
        </is>
      </c>
      <c r="D5" s="8" t="inlineStr">
        <is>
          <t>Ottawa</t>
        </is>
      </c>
      <c r="E5" s="9" t="inlineStr">
        <is>
          <t>ON</t>
        </is>
      </c>
      <c r="F5" s="44" t="n">
        <v>4500</v>
      </c>
      <c r="G5" s="44" t="n">
        <v>4500</v>
      </c>
      <c r="H5" s="44" t="n">
        <v>4500</v>
      </c>
      <c r="I5" s="47" t="n">
        <v>980</v>
      </c>
      <c r="J5" s="47" t="n">
        <v>580</v>
      </c>
      <c r="K5" s="44" t="n">
        <v>820</v>
      </c>
      <c r="L5" s="44" t="n">
        <v>370</v>
      </c>
      <c r="M5" s="47">
        <f>SUM(I5:L5)</f>
        <v/>
      </c>
      <c r="N5" s="47">
        <f>F5-M5</f>
        <v/>
      </c>
      <c r="O5" s="9">
        <f>TEXT(A5,"yyyy-mm")</f>
        <v/>
      </c>
      <c r="P5" s="9">
        <f>IF(M5&lt;3000,"Monthly","Quarterly")</f>
        <v/>
      </c>
      <c r="Q5" s="8" t="inlineStr"/>
    </row>
    <row r="6">
      <c r="A6" s="43" t="n">
        <v>46068</v>
      </c>
      <c r="B6" s="3" t="inlineStr">
        <is>
          <t>Lucas Tremblay</t>
        </is>
      </c>
      <c r="C6" s="4" t="inlineStr">
        <is>
          <t>EMP005</t>
        </is>
      </c>
      <c r="D6" s="3" t="inlineStr">
        <is>
          <t>Montreal</t>
        </is>
      </c>
      <c r="E6" s="4" t="inlineStr">
        <is>
          <t>QC</t>
        </is>
      </c>
      <c r="F6" s="44" t="n">
        <v>3980</v>
      </c>
      <c r="G6" s="44" t="n">
        <v>3980</v>
      </c>
      <c r="H6" s="44" t="n">
        <v>3980</v>
      </c>
      <c r="I6" s="45" t="n">
        <v>790</v>
      </c>
      <c r="J6" s="45" t="n">
        <v>470</v>
      </c>
      <c r="K6" s="44" t="n">
        <v>670</v>
      </c>
      <c r="L6" s="44" t="n">
        <v>340</v>
      </c>
      <c r="M6" s="45">
        <f>SUM(I6:L6)</f>
        <v/>
      </c>
      <c r="N6" s="45">
        <f>F6-M6</f>
        <v/>
      </c>
      <c r="O6" s="4">
        <f>TEXT(A6,"yyyy-mm")</f>
        <v/>
      </c>
      <c r="P6" s="4">
        <f>IF(M6&lt;3000,"Monthly","Quarterly")</f>
        <v/>
      </c>
      <c r="Q6" s="3" t="inlineStr"/>
    </row>
    <row r="7">
      <c r="A7" s="46" t="n">
        <v>46068</v>
      </c>
      <c r="B7" s="8" t="inlineStr">
        <is>
          <t>Sophie Brown</t>
        </is>
      </c>
      <c r="C7" s="9" t="inlineStr">
        <is>
          <t>EMP006</t>
        </is>
      </c>
      <c r="D7" s="8" t="inlineStr">
        <is>
          <t>Halifax</t>
        </is>
      </c>
      <c r="E7" s="9" t="inlineStr">
        <is>
          <t>NS</t>
        </is>
      </c>
      <c r="F7" s="44" t="n">
        <v>4250</v>
      </c>
      <c r="G7" s="44" t="n">
        <v>4250</v>
      </c>
      <c r="H7" s="44" t="n">
        <v>4250</v>
      </c>
      <c r="I7" s="47" t="n">
        <v>900</v>
      </c>
      <c r="J7" s="47" t="n">
        <v>530</v>
      </c>
      <c r="K7" s="44" t="n">
        <v>750</v>
      </c>
      <c r="L7" s="44" t="n">
        <v>325</v>
      </c>
      <c r="M7" s="47">
        <f>SUM(I7:L7)</f>
        <v/>
      </c>
      <c r="N7" s="47">
        <f>F7-M7</f>
        <v/>
      </c>
      <c r="O7" s="9">
        <f>TEXT(A7,"yyyy-mm")</f>
        <v/>
      </c>
      <c r="P7" s="9">
        <f>IF(M7&lt;3000,"Monthly","Quarterly")</f>
        <v/>
      </c>
      <c r="Q7" s="8" t="inlineStr"/>
    </row>
    <row r="8">
      <c r="A8" s="43" t="n">
        <v>46081</v>
      </c>
      <c r="B8" s="3" t="inlineStr">
        <is>
          <t>Ethan Clark</t>
        </is>
      </c>
      <c r="C8" s="4" t="inlineStr">
        <is>
          <t>EMP007</t>
        </is>
      </c>
      <c r="D8" s="3" t="inlineStr">
        <is>
          <t>Winnipeg</t>
        </is>
      </c>
      <c r="E8" s="4" t="inlineStr">
        <is>
          <t>MB</t>
        </is>
      </c>
      <c r="F8" s="44" t="n">
        <v>3720</v>
      </c>
      <c r="G8" s="44" t="n">
        <v>3720</v>
      </c>
      <c r="H8" s="44" t="n">
        <v>3720</v>
      </c>
      <c r="I8" s="45" t="n">
        <v>710</v>
      </c>
      <c r="J8" s="45" t="n">
        <v>430</v>
      </c>
      <c r="K8" s="44" t="n">
        <v>600</v>
      </c>
      <c r="L8" s="44" t="n">
        <v>300</v>
      </c>
      <c r="M8" s="45">
        <f>SUM(I8:L8)</f>
        <v/>
      </c>
      <c r="N8" s="45">
        <f>F8-M8</f>
        <v/>
      </c>
      <c r="O8" s="4">
        <f>TEXT(A8,"yyyy-mm")</f>
        <v/>
      </c>
      <c r="P8" s="4">
        <f>IF(M8&lt;3000,"Monthly","Quarterly")</f>
        <v/>
      </c>
      <c r="Q8" s="3" t="inlineStr"/>
    </row>
    <row r="9">
      <c r="A9" s="46" t="n">
        <v>46081</v>
      </c>
      <c r="B9" s="8" t="inlineStr">
        <is>
          <t>Charlotte Dubois</t>
        </is>
      </c>
      <c r="C9" s="9" t="inlineStr">
        <is>
          <t>EMP008</t>
        </is>
      </c>
      <c r="D9" s="8" t="inlineStr">
        <is>
          <t>Victoria</t>
        </is>
      </c>
      <c r="E9" s="9" t="inlineStr">
        <is>
          <t>BC</t>
        </is>
      </c>
      <c r="F9" s="44" t="n">
        <v>4060</v>
      </c>
      <c r="G9" s="44" t="n">
        <v>4060</v>
      </c>
      <c r="H9" s="44" t="n">
        <v>4060</v>
      </c>
      <c r="I9" s="47" t="n">
        <v>830</v>
      </c>
      <c r="J9" s="47" t="n">
        <v>500</v>
      </c>
      <c r="K9" s="44" t="n">
        <v>690</v>
      </c>
      <c r="L9" s="44" t="n">
        <v>288</v>
      </c>
      <c r="M9" s="47">
        <f>SUM(I9:L9)</f>
        <v/>
      </c>
      <c r="N9" s="47">
        <f>F9-M9</f>
        <v/>
      </c>
      <c r="O9" s="9">
        <f>TEXT(A9,"yyyy-mm")</f>
        <v/>
      </c>
      <c r="P9" s="9">
        <f>IF(M9&lt;3000,"Monthly","Quarterly")</f>
        <v/>
      </c>
      <c r="Q9" s="8" t="inlineStr"/>
    </row>
    <row r="10">
      <c r="A10" s="43" t="n">
        <v>46096</v>
      </c>
      <c r="B10" s="3" t="inlineStr">
        <is>
          <t>William Singh</t>
        </is>
      </c>
      <c r="C10" s="4" t="inlineStr">
        <is>
          <t>EMP009</t>
        </is>
      </c>
      <c r="D10" s="3" t="inlineStr">
        <is>
          <t>Edmonton</t>
        </is>
      </c>
      <c r="E10" s="4" t="inlineStr">
        <is>
          <t>AB</t>
        </is>
      </c>
      <c r="F10" s="44" t="n">
        <v>3890</v>
      </c>
      <c r="G10" s="44" t="n">
        <v>3890</v>
      </c>
      <c r="H10" s="44" t="n">
        <v>3890</v>
      </c>
      <c r="I10" s="45" t="n">
        <v>760</v>
      </c>
      <c r="J10" s="45" t="n">
        <v>450</v>
      </c>
      <c r="K10" s="44" t="n">
        <v>640</v>
      </c>
      <c r="L10" s="44" t="n">
        <v>275</v>
      </c>
      <c r="M10" s="45">
        <f>SUM(I10:L10)</f>
        <v/>
      </c>
      <c r="N10" s="45">
        <f>F10-M10</f>
        <v/>
      </c>
      <c r="O10" s="4">
        <f>TEXT(A10,"yyyy-mm")</f>
        <v/>
      </c>
      <c r="P10" s="4">
        <f>IF(M10&lt;3000,"Monthly","Quarterly")</f>
        <v/>
      </c>
      <c r="Q10" s="3" t="inlineStr"/>
    </row>
    <row r="11">
      <c r="A11" s="46" t="n">
        <v>46096</v>
      </c>
      <c r="B11" s="8" t="inlineStr">
        <is>
          <t>Ava Johnston</t>
        </is>
      </c>
      <c r="C11" s="9" t="inlineStr">
        <is>
          <t>EMP010</t>
        </is>
      </c>
      <c r="D11" s="8" t="inlineStr">
        <is>
          <t>Quebec City</t>
        </is>
      </c>
      <c r="E11" s="9" t="inlineStr">
        <is>
          <t>QC</t>
        </is>
      </c>
      <c r="F11" s="44" t="n">
        <v>4310</v>
      </c>
      <c r="G11" s="44" t="n">
        <v>4310</v>
      </c>
      <c r="H11" s="44" t="n">
        <v>4310</v>
      </c>
      <c r="I11" s="47" t="n">
        <v>920</v>
      </c>
      <c r="J11" s="47" t="n">
        <v>540</v>
      </c>
      <c r="K11" s="44" t="n">
        <v>780</v>
      </c>
      <c r="L11" s="44" t="n">
        <v>360</v>
      </c>
      <c r="M11" s="47">
        <f>SUM(I11:L11)</f>
        <v/>
      </c>
      <c r="N11" s="47">
        <f>F11-M11</f>
        <v/>
      </c>
      <c r="O11" s="9">
        <f>TEXT(A11,"yyyy-mm")</f>
        <v/>
      </c>
      <c r="P11" s="9">
        <f>IF(M11&lt;3000,"Monthly","Quarterly")</f>
        <v/>
      </c>
      <c r="Q11" s="8" t="inlineStr"/>
    </row>
    <row r="12">
      <c r="A12" s="1" t="inlineStr">
        <is>
          <t>TOTALS</t>
        </is>
      </c>
      <c r="B12" s="11" t="n"/>
      <c r="C12" s="11" t="n"/>
      <c r="D12" s="11" t="n"/>
      <c r="E12" s="11" t="n"/>
      <c r="F12" s="48">
        <f>SUM(F2:F11)</f>
        <v/>
      </c>
      <c r="G12" s="48">
        <f>SUM(G2:G11)</f>
        <v/>
      </c>
      <c r="H12" s="48">
        <f>SUM(H2:H11)</f>
        <v/>
      </c>
      <c r="I12" s="48">
        <f>SUM(I2:I11)</f>
        <v/>
      </c>
      <c r="J12" s="48">
        <f>SUM(J2:J11)</f>
        <v/>
      </c>
      <c r="K12" s="48">
        <f>SUM(K2:K11)</f>
        <v/>
      </c>
      <c r="L12" s="48">
        <f>SUM(L2:L11)</f>
        <v/>
      </c>
      <c r="M12" s="48">
        <f>SUM(M2:M11)</f>
        <v/>
      </c>
      <c r="N12" s="48">
        <f>SUM(N2:N11)</f>
        <v/>
      </c>
      <c r="O12" s="11" t="n"/>
      <c r="P12" s="11" t="n"/>
      <c r="Q12" s="11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12" customWidth="1" min="4" max="4"/>
    <col width="17" customWidth="1" min="5" max="5"/>
    <col width="19" customWidth="1" min="6" max="6"/>
    <col width="17" customWidth="1" min="7" max="7"/>
    <col width="14" customWidth="1" min="8" max="8"/>
    <col width="16" customWidth="1" min="9" max="9"/>
    <col width="20" customWidth="1" min="10" max="10"/>
    <col width="16" customWidth="1" min="11" max="11"/>
    <col width="21" customWidth="1" min="12" max="12"/>
  </cols>
  <sheetData>
    <row r="1" ht="32" customHeight="1">
      <c r="A1" s="13" t="inlineStr">
        <is>
          <t>PD7A Payroll Source Deductions Summary — 2026</t>
        </is>
      </c>
      <c r="B1" s="14" t="n"/>
      <c r="C1" s="14" t="n"/>
      <c r="D1" s="14" t="n"/>
      <c r="E1" s="14" t="n"/>
      <c r="F1" s="14" t="n"/>
      <c r="G1" s="14" t="n"/>
      <c r="H1" s="14" t="n"/>
      <c r="I1" s="14" t="n"/>
      <c r="J1" s="14" t="n"/>
      <c r="K1" s="14" t="n"/>
      <c r="L1" s="15" t="n"/>
    </row>
    <row r="2" ht="28" customHeight="1">
      <c r="A2" s="16" t="inlineStr">
        <is>
          <t>Month</t>
        </is>
      </c>
      <c r="B2" s="16" t="inlineStr">
        <is>
          <t>Total Gross Pay</t>
        </is>
      </c>
      <c r="C2" s="16" t="inlineStr">
        <is>
          <t>Total CPP</t>
        </is>
      </c>
      <c r="D2" s="16" t="inlineStr">
        <is>
          <t>Total EI</t>
        </is>
      </c>
      <c r="E2" s="16" t="inlineStr">
        <is>
          <t>Total Federal Tax</t>
        </is>
      </c>
      <c r="F2" s="16" t="inlineStr">
        <is>
          <t>Total Provincial Tax</t>
        </is>
      </c>
      <c r="G2" s="16" t="inlineStr">
        <is>
          <t>Total Deductions</t>
        </is>
      </c>
      <c r="H2" s="16" t="inlineStr">
        <is>
          <t>Avg Net Pay</t>
        </is>
      </c>
      <c r="I2" s="16" t="inlineStr">
        <is>
          <t>Employee Count</t>
        </is>
      </c>
      <c r="J2" s="16" t="inlineStr">
        <is>
          <t>Remittance Due Date</t>
        </is>
      </c>
      <c r="K2" s="16" t="inlineStr">
        <is>
          <t>Amount Remitted</t>
        </is>
      </c>
      <c r="L2" s="16" t="inlineStr">
        <is>
          <t>Variance vs. Expected</t>
        </is>
      </c>
    </row>
    <row r="3">
      <c r="A3" s="4" t="inlineStr">
        <is>
          <t>2026-01</t>
        </is>
      </c>
      <c r="B3" s="45">
        <f>SUMIF('Payroll Register'!O:O,A3,'Payroll Register'!F:F)</f>
        <v/>
      </c>
      <c r="C3" s="45">
        <f>SUMIF('Payroll Register'!O:O,A3,'Payroll Register'!I:I)</f>
        <v/>
      </c>
      <c r="D3" s="45">
        <f>SUMIF('Payroll Register'!O:O,A3,'Payroll Register'!J:J)</f>
        <v/>
      </c>
      <c r="E3" s="45">
        <f>SUMIF('Payroll Register'!O:O,A3,'Payroll Register'!K:K)</f>
        <v/>
      </c>
      <c r="F3" s="45">
        <f>SUMIF('Payroll Register'!O:O,A3,'Payroll Register'!L:L)</f>
        <v/>
      </c>
      <c r="G3" s="45">
        <f>SUM(C3:F3)</f>
        <v/>
      </c>
      <c r="H3" s="45">
        <f>IFERROR(AVERAGEIF('Payroll Register'!O:O,A3,'Payroll Register'!N:N),0)</f>
        <v/>
      </c>
      <c r="I3" s="4">
        <f>COUNTIF('Payroll Register'!O:O,A3)</f>
        <v/>
      </c>
      <c r="J3" s="43" t="n">
        <v>46068</v>
      </c>
      <c r="K3" s="44" t="n">
        <v>11850</v>
      </c>
      <c r="L3" s="49">
        <f>IF(K3=G3,0,K3-G3)</f>
        <v/>
      </c>
    </row>
    <row r="4">
      <c r="A4" s="9" t="inlineStr">
        <is>
          <t>2026-02</t>
        </is>
      </c>
      <c r="B4" s="47">
        <f>SUMIF('Payroll Register'!O:O,A4,'Payroll Register'!F:F)</f>
        <v/>
      </c>
      <c r="C4" s="47">
        <f>SUMIF('Payroll Register'!O:O,A4,'Payroll Register'!I:I)</f>
        <v/>
      </c>
      <c r="D4" s="47">
        <f>SUMIF('Payroll Register'!O:O,A4,'Payroll Register'!J:J)</f>
        <v/>
      </c>
      <c r="E4" s="47">
        <f>SUMIF('Payroll Register'!O:O,A4,'Payroll Register'!K:K)</f>
        <v/>
      </c>
      <c r="F4" s="47">
        <f>SUMIF('Payroll Register'!O:O,A4,'Payroll Register'!L:L)</f>
        <v/>
      </c>
      <c r="G4" s="47">
        <f>SUM(C4:F4)</f>
        <v/>
      </c>
      <c r="H4" s="47">
        <f>IFERROR(AVERAGEIF('Payroll Register'!O:O,A4,'Payroll Register'!N:N),0)</f>
        <v/>
      </c>
      <c r="I4" s="9">
        <f>COUNTIF('Payroll Register'!O:O,A4)</f>
        <v/>
      </c>
      <c r="J4" s="46" t="n">
        <v>46096</v>
      </c>
      <c r="K4" s="44" t="n">
        <v>12380</v>
      </c>
      <c r="L4" s="50">
        <f>IF(K4=G4,0,K4-G4)</f>
        <v/>
      </c>
    </row>
    <row r="5">
      <c r="A5" s="4" t="inlineStr">
        <is>
          <t>2026-03</t>
        </is>
      </c>
      <c r="B5" s="45">
        <f>SUMIF('Payroll Register'!O:O,A5,'Payroll Register'!F:F)</f>
        <v/>
      </c>
      <c r="C5" s="45">
        <f>SUMIF('Payroll Register'!O:O,A5,'Payroll Register'!I:I)</f>
        <v/>
      </c>
      <c r="D5" s="45">
        <f>SUMIF('Payroll Register'!O:O,A5,'Payroll Register'!J:J)</f>
        <v/>
      </c>
      <c r="E5" s="45">
        <f>SUMIF('Payroll Register'!O:O,A5,'Payroll Register'!K:K)</f>
        <v/>
      </c>
      <c r="F5" s="45">
        <f>SUMIF('Payroll Register'!O:O,A5,'Payroll Register'!L:L)</f>
        <v/>
      </c>
      <c r="G5" s="45">
        <f>SUM(C5:F5)</f>
        <v/>
      </c>
      <c r="H5" s="45">
        <f>IFERROR(AVERAGEIF('Payroll Register'!O:O,A5,'Payroll Register'!N:N),0)</f>
        <v/>
      </c>
      <c r="I5" s="4">
        <f>COUNTIF('Payroll Register'!O:O,A5)</f>
        <v/>
      </c>
      <c r="J5" s="43" t="n">
        <v>46127</v>
      </c>
      <c r="K5" s="44" t="n">
        <v>9890</v>
      </c>
      <c r="L5" s="49">
        <f>IF(K5=G5,0,K5-G5)</f>
        <v/>
      </c>
    </row>
    <row r="6" ht="24" customHeight="1">
      <c r="A6" s="1" t="inlineStr">
        <is>
          <t>TOTALS</t>
        </is>
      </c>
      <c r="B6" s="48">
        <f>SUM(B3:B5)</f>
        <v/>
      </c>
      <c r="C6" s="48">
        <f>SUM(C3:C5)</f>
        <v/>
      </c>
      <c r="D6" s="48">
        <f>SUM(D3:D5)</f>
        <v/>
      </c>
      <c r="E6" s="48">
        <f>SUM(E3:E5)</f>
        <v/>
      </c>
      <c r="F6" s="48">
        <f>SUM(F3:F5)</f>
        <v/>
      </c>
      <c r="G6" s="48">
        <f>SUM(G3:G5)</f>
        <v/>
      </c>
      <c r="H6" s="48">
        <f>IFERROR(AVERAGE(H3:H5),0)</f>
        <v/>
      </c>
      <c r="I6" s="19">
        <f>SUM(I3:I5)</f>
        <v/>
      </c>
      <c r="J6" s="19" t="inlineStr"/>
      <c r="K6" s="48">
        <f>SUM(K3:K5)</f>
        <v/>
      </c>
      <c r="L6" s="48">
        <f>SUM(L3:L5)</f>
        <v/>
      </c>
    </row>
    <row r="7"/>
    <row r="8" ht="18" customHeight="1">
      <c r="A8" s="20" t="inlineStr">
        <is>
          <t>% of Gross Withheld</t>
        </is>
      </c>
      <c r="B8" s="21">
        <f>IFERROR(G3/B3,0)</f>
        <v/>
      </c>
      <c r="C8" s="21">
        <f>IFERROR(G4/B4,0)</f>
        <v/>
      </c>
      <c r="D8" s="21">
        <f>IFERROR(G5/B5,0)</f>
        <v/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25" customWidth="1" min="3" max="3"/>
    <col width="22" customWidth="1" min="4" max="4"/>
    <col width="20" customWidth="1" min="5" max="5"/>
    <col width="20" customWidth="1" min="6" max="6"/>
    <col width="20" customWidth="1" min="7" max="7"/>
  </cols>
  <sheetData>
    <row r="1" ht="32" customHeight="1">
      <c r="A1" s="13" t="inlineStr">
        <is>
          <t>PD7A Remittance Checklist — CRA Payroll Source Deductions</t>
        </is>
      </c>
      <c r="B1" s="14" t="n"/>
      <c r="C1" s="14" t="n"/>
      <c r="D1" s="14" t="n"/>
      <c r="E1" s="14" t="n"/>
      <c r="F1" s="14" t="n"/>
      <c r="G1" s="15" t="n"/>
    </row>
    <row r="2" ht="22" customHeight="1">
      <c r="A2" s="22" t="inlineStr">
        <is>
          <t>A. Employer / CRA Account Information</t>
        </is>
      </c>
      <c r="B2" s="14" t="n"/>
      <c r="C2" s="14" t="n"/>
      <c r="D2" s="14" t="n"/>
      <c r="E2" s="14" t="n"/>
      <c r="F2" s="14" t="n"/>
      <c r="G2" s="15" t="n"/>
    </row>
    <row r="3">
      <c r="A3" s="23" t="inlineStr">
        <is>
          <t>Business Number (BN)</t>
        </is>
      </c>
      <c r="B3" s="24" t="inlineStr">
        <is>
          <t>123456789RT0001</t>
        </is>
      </c>
      <c r="C3" s="25" t="inlineStr">
        <is>
          <t>CRA 9-digit BN + RT programme account</t>
        </is>
      </c>
      <c r="D3" s="26" t="n"/>
      <c r="E3" s="26" t="n"/>
      <c r="F3" s="26" t="n"/>
      <c r="G3" s="26" t="n"/>
    </row>
    <row r="4">
      <c r="A4" s="23" t="inlineStr">
        <is>
          <t>Payroll Account Number</t>
        </is>
      </c>
      <c r="B4" s="24" t="inlineStr">
        <is>
          <t>123456789RT0001</t>
        </is>
      </c>
      <c r="C4" s="25" t="inlineStr">
        <is>
          <t>Same as BN for source deductions</t>
        </is>
      </c>
      <c r="D4" s="26" t="n"/>
      <c r="E4" s="26" t="n"/>
      <c r="F4" s="26" t="n"/>
      <c r="G4" s="26" t="n"/>
    </row>
    <row r="5">
      <c r="A5" s="23" t="inlineStr">
        <is>
          <t>Legal Business Name</t>
        </is>
      </c>
      <c r="B5" s="24" t="inlineStr">
        <is>
          <t>Maple Leaf Consulting Inc.</t>
        </is>
      </c>
      <c r="C5" s="25" t="inlineStr">
        <is>
          <t>As registered with CRA</t>
        </is>
      </c>
      <c r="D5" s="26" t="n"/>
      <c r="E5" s="26" t="n"/>
      <c r="F5" s="26" t="n"/>
      <c r="G5" s="26" t="n"/>
    </row>
    <row r="6">
      <c r="A6" s="23" t="inlineStr">
        <is>
          <t>Province of Principal Operations</t>
        </is>
      </c>
      <c r="B6" s="24" t="inlineStr">
        <is>
          <t>ON — Ontario</t>
        </is>
      </c>
      <c r="C6" s="25" t="inlineStr">
        <is>
          <t>Province where payroll is administered</t>
        </is>
      </c>
      <c r="D6" s="26" t="n"/>
      <c r="E6" s="26" t="n"/>
      <c r="F6" s="26" t="n"/>
      <c r="G6" s="26" t="n"/>
    </row>
    <row r="7">
      <c r="A7" s="23" t="inlineStr">
        <is>
          <t>Prepared By</t>
        </is>
      </c>
      <c r="B7" s="24" t="inlineStr">
        <is>
          <t>Prepared By: _______________</t>
        </is>
      </c>
      <c r="C7" s="25" t="inlineStr">
        <is>
          <t>Bookkeeper / payroll administrator name</t>
        </is>
      </c>
      <c r="D7" s="26" t="n"/>
      <c r="E7" s="26" t="n"/>
      <c r="F7" s="26" t="n"/>
      <c r="G7" s="26" t="n"/>
    </row>
    <row r="8">
      <c r="A8" s="23" t="inlineStr">
        <is>
          <t>Reviewed By</t>
        </is>
      </c>
      <c r="B8" s="24" t="inlineStr">
        <is>
          <t>Reviewed By: _______________</t>
        </is>
      </c>
      <c r="C8" s="25" t="inlineStr">
        <is>
          <t>Controller / CFO sign-off</t>
        </is>
      </c>
      <c r="D8" s="26" t="n"/>
      <c r="E8" s="26" t="n"/>
      <c r="F8" s="26" t="n"/>
      <c r="G8" s="26" t="n"/>
    </row>
    <row r="9" ht="22" customHeight="1">
      <c r="A9" s="22" t="inlineStr">
        <is>
          <t>B. Remittance Period &amp; Frequency</t>
        </is>
      </c>
      <c r="B9" s="14" t="n"/>
      <c r="C9" s="14" t="n"/>
      <c r="D9" s="14" t="n"/>
      <c r="E9" s="14" t="n"/>
      <c r="F9" s="14" t="n"/>
      <c r="G9" s="15" t="n"/>
    </row>
    <row r="10">
      <c r="A10" s="23" t="inlineStr">
        <is>
          <t>Remittance Period Start</t>
        </is>
      </c>
      <c r="B10" s="51" t="n">
        <v>46023</v>
      </c>
      <c r="C10" s="25" t="inlineStr">
        <is>
          <t>First day of period (YYYY-MM-DD)</t>
        </is>
      </c>
      <c r="D10" s="26" t="n"/>
      <c r="E10" s="26" t="n"/>
      <c r="F10" s="26" t="n"/>
      <c r="G10" s="26" t="n"/>
    </row>
    <row r="11">
      <c r="A11" s="23" t="inlineStr">
        <is>
          <t>Remittance Period End</t>
        </is>
      </c>
      <c r="B11" s="51" t="n">
        <v>46112</v>
      </c>
      <c r="C11" s="25" t="inlineStr">
        <is>
          <t>Last day of period</t>
        </is>
      </c>
      <c r="D11" s="26" t="n"/>
      <c r="E11" s="26" t="n"/>
      <c r="F11" s="26" t="n"/>
      <c r="G11" s="26" t="n"/>
    </row>
    <row r="12">
      <c r="A12" s="23" t="inlineStr">
        <is>
          <t>Remittance Frequency</t>
        </is>
      </c>
      <c r="B12" s="24" t="inlineStr">
        <is>
          <t>Monthly</t>
        </is>
      </c>
      <c r="C12" s="25" t="inlineStr">
        <is>
          <t>Monthly / Quarterly / Accelerated</t>
        </is>
      </c>
      <c r="D12" s="26" t="n"/>
      <c r="E12" s="26" t="n"/>
      <c r="F12" s="26" t="n"/>
      <c r="G12" s="26" t="n"/>
    </row>
    <row r="13">
      <c r="A13" s="23" t="inlineStr">
        <is>
          <t>Remittance Due Date</t>
        </is>
      </c>
      <c r="B13" s="51">
        <f>IF(B12="Monthly",DATE(2026,4,15),DATE(2026,4,25))</f>
        <v/>
      </c>
      <c r="C13" s="25" t="inlineStr">
        <is>
          <t>15th (Monthly) or 25th (Quarterly) of following month</t>
        </is>
      </c>
      <c r="D13" s="26" t="n"/>
      <c r="E13" s="26" t="n"/>
      <c r="F13" s="26" t="n"/>
      <c r="G13" s="26" t="n"/>
    </row>
    <row r="14">
      <c r="A14" s="23" t="inlineStr">
        <is>
          <t>CRA Payment Method</t>
        </is>
      </c>
      <c r="B14" s="24" t="inlineStr">
        <is>
          <t>My Business Account (online)</t>
        </is>
      </c>
      <c r="C14" s="25" t="inlineStr">
        <is>
          <t>MyBA / financial institution / cheque</t>
        </is>
      </c>
      <c r="D14" s="26" t="n"/>
      <c r="E14" s="26" t="n"/>
      <c r="F14" s="26" t="n"/>
      <c r="G14" s="26" t="n"/>
    </row>
    <row r="15" ht="22" customHeight="1">
      <c r="A15" s="22" t="inlineStr">
        <is>
          <t>C. Source Deduction Reconciliation</t>
        </is>
      </c>
      <c r="B15" s="14" t="n"/>
      <c r="C15" s="14" t="n"/>
      <c r="D15" s="14" t="n"/>
      <c r="E15" s="14" t="n"/>
      <c r="F15" s="14" t="n"/>
      <c r="G15" s="15" t="n"/>
    </row>
    <row r="16" ht="24" customHeight="1">
      <c r="A16" s="1" t="inlineStr">
        <is>
          <t>Deduction Type</t>
        </is>
      </c>
      <c r="B16" s="1" t="inlineStr">
        <is>
          <t>Per Payroll Register ($)</t>
        </is>
      </c>
      <c r="C16" s="1" t="inlineStr">
        <is>
          <t>Remitted to CRA ($)</t>
        </is>
      </c>
      <c r="D16" s="1" t="inlineStr">
        <is>
          <t>Variance ($)</t>
        </is>
      </c>
      <c r="E16" s="1" t="inlineStr">
        <is>
          <t>Status</t>
        </is>
      </c>
    </row>
    <row r="17">
      <c r="A17" s="3" t="inlineStr">
        <is>
          <t>CPP Contributions</t>
        </is>
      </c>
      <c r="B17" s="45" t="n">
        <v>7900</v>
      </c>
      <c r="C17" s="44" t="n">
        <v>7900</v>
      </c>
      <c r="D17" s="45">
        <f>C17-B17</f>
        <v/>
      </c>
      <c r="E17" s="4">
        <f>IF(D17=0,"Complete","Pending")</f>
        <v/>
      </c>
      <c r="F17" s="3" t="n"/>
      <c r="G17" s="3" t="n"/>
    </row>
    <row r="18">
      <c r="A18" s="8" t="inlineStr">
        <is>
          <t>EI Premiums</t>
        </is>
      </c>
      <c r="B18" s="47" t="n">
        <v>4840</v>
      </c>
      <c r="C18" s="44" t="n">
        <v>4840</v>
      </c>
      <c r="D18" s="47">
        <f>C18-B18</f>
        <v/>
      </c>
      <c r="E18" s="9">
        <f>IF(D18=0,"Complete","Pending")</f>
        <v/>
      </c>
      <c r="F18" s="8" t="n"/>
      <c r="G18" s="8" t="n"/>
    </row>
    <row r="19">
      <c r="A19" s="3" t="inlineStr">
        <is>
          <t>Federal Income Tax</t>
        </is>
      </c>
      <c r="B19" s="45" t="n">
        <v>6530</v>
      </c>
      <c r="C19" s="44" t="n">
        <v>6480</v>
      </c>
      <c r="D19" s="45">
        <f>C19-B19</f>
        <v/>
      </c>
      <c r="E19" s="4">
        <f>IF(D19=0,"Complete","Pending")</f>
        <v/>
      </c>
      <c r="F19" s="3" t="n"/>
      <c r="G19" s="3" t="n"/>
    </row>
    <row r="20">
      <c r="A20" s="8" t="inlineStr">
        <is>
          <t>Provincial Tax</t>
        </is>
      </c>
      <c r="B20" s="47" t="n">
        <v>3121</v>
      </c>
      <c r="C20" s="44" t="n">
        <v>3121</v>
      </c>
      <c r="D20" s="47">
        <f>C20-B20</f>
        <v/>
      </c>
      <c r="E20" s="9">
        <f>IF(D20=0,"Complete","Pending")</f>
        <v/>
      </c>
      <c r="F20" s="8" t="n"/>
      <c r="G20" s="8" t="n"/>
    </row>
    <row r="21">
      <c r="A21" s="28" t="inlineStr">
        <is>
          <t>TOTALS</t>
        </is>
      </c>
      <c r="B21" s="52">
        <f>SUM(B17:B20)</f>
        <v/>
      </c>
      <c r="C21" s="52">
        <f>SUM(C17:C20)</f>
        <v/>
      </c>
      <c r="D21" s="52">
        <f>SUM(D17:D20)</f>
        <v/>
      </c>
      <c r="E21" s="30">
        <f>IF(D21=0,"Reconciled","Review Required")</f>
        <v/>
      </c>
      <c r="F21" s="8" t="n"/>
      <c r="G21" s="8" t="n"/>
    </row>
    <row r="22" ht="22" customHeight="1">
      <c r="A22" s="22" t="inlineStr">
        <is>
          <t>D. T4 / T4A Year-End Tie-Out Notes</t>
        </is>
      </c>
      <c r="B22" s="14" t="n"/>
      <c r="C22" s="14" t="n"/>
      <c r="D22" s="14" t="n"/>
      <c r="E22" s="14" t="n"/>
      <c r="F22" s="14" t="n"/>
      <c r="G22" s="15" t="n"/>
    </row>
    <row r="23">
      <c r="A23" s="23" t="inlineStr">
        <is>
          <t>T4 Slips Issued</t>
        </is>
      </c>
      <c r="B23" s="24" t="inlineStr">
        <is>
          <t>Yes / No</t>
        </is>
      </c>
      <c r="C23" s="25" t="inlineStr">
        <is>
          <t>Confirm all T4 slips issued by Feb 28, 2027</t>
        </is>
      </c>
      <c r="D23" s="26" t="n"/>
      <c r="E23" s="26" t="n"/>
      <c r="F23" s="26" t="n"/>
      <c r="G23" s="26" t="n"/>
    </row>
    <row r="24">
      <c r="A24" s="23" t="inlineStr">
        <is>
          <t>T4 Summary Filed with CRA</t>
        </is>
      </c>
      <c r="B24" s="24" t="inlineStr">
        <is>
          <t>Yes / No</t>
        </is>
      </c>
      <c r="C24" s="25" t="inlineStr">
        <is>
          <t>File T4 Summary by Feb 28, 2027</t>
        </is>
      </c>
      <c r="D24" s="26" t="n"/>
      <c r="E24" s="26" t="n"/>
      <c r="F24" s="26" t="n"/>
      <c r="G24" s="26" t="n"/>
    </row>
    <row r="25">
      <c r="A25" s="23" t="inlineStr">
        <is>
          <t>CPP Reconciliation to T4 Box 16</t>
        </is>
      </c>
      <c r="B25" s="24" t="inlineStr">
        <is>
          <t>Pending</t>
        </is>
      </c>
      <c r="C25" s="25" t="inlineStr">
        <is>
          <t>Box 16 total must match PD7A remittances</t>
        </is>
      </c>
      <c r="D25" s="26" t="n"/>
      <c r="E25" s="26" t="n"/>
      <c r="F25" s="26" t="n"/>
      <c r="G25" s="26" t="n"/>
    </row>
    <row r="26">
      <c r="A26" s="23" t="inlineStr">
        <is>
          <t>EI Reconciliation to T4 Box 18</t>
        </is>
      </c>
      <c r="B26" s="24" t="inlineStr">
        <is>
          <t>Pending</t>
        </is>
      </c>
      <c r="C26" s="25" t="inlineStr">
        <is>
          <t>Box 18 total must match PD7A remittances</t>
        </is>
      </c>
      <c r="D26" s="26" t="n"/>
      <c r="E26" s="26" t="n"/>
      <c r="F26" s="26" t="n"/>
      <c r="G26" s="26" t="n"/>
    </row>
    <row r="27">
      <c r="A27" s="23" t="inlineStr">
        <is>
          <t>Income Tax Reconciliation to T4 Box 22</t>
        </is>
      </c>
      <c r="B27" s="24" t="inlineStr">
        <is>
          <t>Pending</t>
        </is>
      </c>
      <c r="C27" s="25" t="inlineStr">
        <is>
          <t>Box 22 total must match federal tax remitted</t>
        </is>
      </c>
      <c r="D27" s="26" t="n"/>
      <c r="E27" s="26" t="n"/>
      <c r="F27" s="26" t="n"/>
      <c r="G27" s="26" t="n"/>
    </row>
    <row r="28">
      <c r="A28" s="23" t="inlineStr">
        <is>
          <t>Additional Notes</t>
        </is>
      </c>
      <c r="B28" s="24" t="inlineStr"/>
      <c r="C28" s="25" t="inlineStr">
        <is>
          <t>Enter any CRA correspondence or outstanding items</t>
        </is>
      </c>
      <c r="D28" s="26" t="n"/>
      <c r="E28" s="26" t="n"/>
      <c r="F28" s="26" t="n"/>
      <c r="G28" s="26" t="n"/>
    </row>
  </sheetData>
  <mergeCells count="5">
    <mergeCell ref="A1:G1"/>
    <mergeCell ref="A2:G2"/>
    <mergeCell ref="A9:G9"/>
    <mergeCell ref="A15:G15"/>
    <mergeCell ref="A22:G2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5" customWidth="1" min="3" max="3"/>
    <col width="22" customWidth="1" min="4" max="4"/>
    <col width="22" customWidth="1" min="5" max="5"/>
    <col width="15" customWidth="1" min="6" max="6"/>
    <col width="22" customWidth="1" min="7" max="7"/>
    <col width="22" customWidth="1" min="8" max="8"/>
    <col width="15" customWidth="1" min="9" max="9"/>
  </cols>
  <sheetData>
    <row r="1" ht="30" customHeight="1">
      <c r="A1" s="31" t="inlineStr">
        <is>
          <t>Reference Tables — CPP/EI Rates, Province Rates &amp; Remittance Rules</t>
        </is>
      </c>
      <c r="B1" s="14" t="n"/>
      <c r="C1" s="14" t="n"/>
      <c r="D1" s="14" t="n"/>
      <c r="E1" s="14" t="n"/>
      <c r="F1" s="14" t="n"/>
      <c r="G1" s="14" t="n"/>
      <c r="H1" s="14" t="n"/>
      <c r="I1" s="15" t="n"/>
    </row>
    <row r="2">
      <c r="A2" s="32" t="inlineStr">
        <is>
          <t>CPP Rate (used by Payroll Register):</t>
        </is>
      </c>
      <c r="B2" s="53" t="n">
        <v>0.0595</v>
      </c>
      <c r="C2" s="32" t="inlineStr">
        <is>
          <t>EI Rate (used by Payroll Register):</t>
        </is>
      </c>
      <c r="D2" s="53" t="n">
        <v>0.01664</v>
      </c>
    </row>
    <row r="3">
      <c r="A3" s="22" t="inlineStr">
        <is>
          <t>TABLE 1: 2026 Payroll Deduction Rates</t>
        </is>
      </c>
      <c r="B3" s="14" t="n"/>
      <c r="C3" s="15" t="n"/>
    </row>
    <row r="4">
      <c r="A4" s="1" t="inlineStr">
        <is>
          <t>Rate Type</t>
        </is>
      </c>
      <c r="B4" s="1" t="inlineStr">
        <is>
          <t>Rate / Value</t>
        </is>
      </c>
      <c r="C4" s="1" t="inlineStr">
        <is>
          <t>Notes</t>
        </is>
      </c>
    </row>
    <row r="5">
      <c r="A5" s="3" t="inlineStr">
        <is>
          <t>CPP Employee Rate</t>
        </is>
      </c>
      <c r="B5" s="54" t="n">
        <v>0.0595</v>
      </c>
      <c r="C5" s="35" t="inlineStr">
        <is>
          <t>5.95% of pensionable earnings (2026)</t>
        </is>
      </c>
    </row>
    <row r="6">
      <c r="A6" s="8" t="inlineStr">
        <is>
          <t>CPP Employer Rate</t>
        </is>
      </c>
      <c r="B6" s="54" t="n">
        <v>0.0595</v>
      </c>
      <c r="C6" s="36" t="inlineStr">
        <is>
          <t>Matches employee rate</t>
        </is>
      </c>
    </row>
    <row r="7">
      <c r="A7" s="3" t="inlineStr">
        <is>
          <t>CPP Basic Exemption</t>
        </is>
      </c>
      <c r="B7" s="44" t="n">
        <v>3500</v>
      </c>
      <c r="C7" s="35" t="inlineStr">
        <is>
          <t>Annual basic exemption (CAD)</t>
        </is>
      </c>
    </row>
    <row r="8">
      <c r="A8" s="8" t="inlineStr">
        <is>
          <t>CPP Maximum Earnings</t>
        </is>
      </c>
      <c r="B8" s="44" t="n">
        <v>68500</v>
      </c>
      <c r="C8" s="36" t="inlineStr">
        <is>
          <t>2026 YMPE (CAD)</t>
        </is>
      </c>
    </row>
    <row r="9">
      <c r="A9" s="3" t="inlineStr">
        <is>
          <t>EI Premium Rate</t>
        </is>
      </c>
      <c r="B9" s="54" t="n">
        <v>0.01664</v>
      </c>
      <c r="C9" s="35" t="inlineStr">
        <is>
          <t>1.664% of insurable earnings (2026)</t>
        </is>
      </c>
    </row>
    <row r="10">
      <c r="A10" s="8" t="inlineStr">
        <is>
          <t>EI Maximum Insurable</t>
        </is>
      </c>
      <c r="B10" s="44" t="n">
        <v>63200</v>
      </c>
      <c r="C10" s="36" t="inlineStr">
        <is>
          <t>2026 maximum insurable earnings (CAD)</t>
        </is>
      </c>
    </row>
    <row r="11">
      <c r="A11" s="3" t="inlineStr">
        <is>
          <t>Federal BPA</t>
        </is>
      </c>
      <c r="B11" s="44" t="n">
        <v>15705</v>
      </c>
      <c r="C11" s="35" t="inlineStr">
        <is>
          <t>2026 Basic Personal Amount (CAD)</t>
        </is>
      </c>
    </row>
    <row r="12">
      <c r="A12" s="8" t="inlineStr">
        <is>
          <t>Federal Tax Rate (Bracket 1)</t>
        </is>
      </c>
      <c r="B12" s="54" t="n">
        <v>0.15</v>
      </c>
      <c r="C12" s="36" t="inlineStr">
        <is>
          <t>15% on first $57,375</t>
        </is>
      </c>
    </row>
    <row r="13">
      <c r="A13" s="3" t="inlineStr">
        <is>
          <t>Federal Tax Rate (Bracket 2)</t>
        </is>
      </c>
      <c r="B13" s="54" t="n">
        <v>0.205</v>
      </c>
      <c r="C13" s="35" t="inlineStr">
        <is>
          <t>20.5% on $57,376–$114,750</t>
        </is>
      </c>
    </row>
    <row r="14"/>
    <row r="15"/>
    <row r="16">
      <c r="A16" s="22" t="inlineStr">
        <is>
          <t>TABLE 2: Province / Tax Reference</t>
        </is>
      </c>
      <c r="B16" s="14" t="n"/>
      <c r="C16" s="14" t="n"/>
      <c r="D16" s="14" t="n"/>
      <c r="E16" s="14" t="n"/>
      <c r="F16" s="15" t="n"/>
    </row>
    <row r="17">
      <c r="A17" s="1" t="inlineStr">
        <is>
          <t>Province Code</t>
        </is>
      </c>
      <c r="B17" s="1" t="inlineStr">
        <is>
          <t>Province Name</t>
        </is>
      </c>
      <c r="C17" s="1" t="inlineStr">
        <is>
          <t>Provincial Tax Rate</t>
        </is>
      </c>
      <c r="D17" s="1" t="inlineStr">
        <is>
          <t>HST/GST Rate</t>
        </is>
      </c>
      <c r="E17" s="1" t="inlineStr">
        <is>
          <t>Remittance Class</t>
        </is>
      </c>
      <c r="F17" s="1" t="inlineStr">
        <is>
          <t>Notes</t>
        </is>
      </c>
    </row>
    <row r="18">
      <c r="A18" s="4" t="inlineStr">
        <is>
          <t>ON</t>
        </is>
      </c>
      <c r="B18" s="3" t="inlineStr">
        <is>
          <t>Ontario</t>
        </is>
      </c>
      <c r="C18" s="37" t="n">
        <v>0.0915</v>
      </c>
      <c r="D18" s="37" t="n">
        <v>0.13</v>
      </c>
      <c r="E18" s="4" t="inlineStr">
        <is>
          <t>Regular</t>
        </is>
      </c>
      <c r="F18" s="35" t="inlineStr">
        <is>
          <t>HST 13%</t>
        </is>
      </c>
    </row>
    <row r="19">
      <c r="A19" s="9" t="inlineStr">
        <is>
          <t>BC</t>
        </is>
      </c>
      <c r="B19" s="8" t="inlineStr">
        <is>
          <t>British Columbia</t>
        </is>
      </c>
      <c r="C19" s="38" t="n">
        <v>0.077</v>
      </c>
      <c r="D19" s="38" t="n">
        <v>0.12</v>
      </c>
      <c r="E19" s="9" t="inlineStr">
        <is>
          <t>Regular</t>
        </is>
      </c>
      <c r="F19" s="36" t="inlineStr">
        <is>
          <t>PST 7% + GST 5%</t>
        </is>
      </c>
    </row>
    <row r="20">
      <c r="A20" s="4" t="inlineStr">
        <is>
          <t>AB</t>
        </is>
      </c>
      <c r="B20" s="3" t="inlineStr">
        <is>
          <t>Alberta</t>
        </is>
      </c>
      <c r="C20" s="37" t="n">
        <v>0.08</v>
      </c>
      <c r="D20" s="37" t="n">
        <v>0.05</v>
      </c>
      <c r="E20" s="4" t="inlineStr">
        <is>
          <t>Regular</t>
        </is>
      </c>
      <c r="F20" s="35" t="inlineStr">
        <is>
          <t>GST only, no PST</t>
        </is>
      </c>
    </row>
    <row r="21">
      <c r="A21" s="9" t="inlineStr">
        <is>
          <t>QC</t>
        </is>
      </c>
      <c r="B21" s="8" t="inlineStr">
        <is>
          <t>Quebec</t>
        </is>
      </c>
      <c r="C21" s="38" t="n">
        <v>0.09</v>
      </c>
      <c r="D21" s="38" t="n">
        <v>0.05</v>
      </c>
      <c r="E21" s="9" t="inlineStr">
        <is>
          <t>Accelerated</t>
        </is>
      </c>
      <c r="F21" s="36" t="inlineStr">
        <is>
          <t>QST 9.975% separate</t>
        </is>
      </c>
    </row>
    <row r="22">
      <c r="A22" s="4" t="inlineStr">
        <is>
          <t>NS</t>
        </is>
      </c>
      <c r="B22" s="3" t="inlineStr">
        <is>
          <t>Nova Scotia</t>
        </is>
      </c>
      <c r="C22" s="37" t="n">
        <v>0.08790000000000001</v>
      </c>
      <c r="D22" s="37" t="n">
        <v>0.15</v>
      </c>
      <c r="E22" s="4" t="inlineStr">
        <is>
          <t>Regular</t>
        </is>
      </c>
      <c r="F22" s="35" t="inlineStr">
        <is>
          <t>HST 15%</t>
        </is>
      </c>
    </row>
    <row r="23">
      <c r="A23" s="9" t="inlineStr">
        <is>
          <t>MB</t>
        </is>
      </c>
      <c r="B23" s="8" t="inlineStr">
        <is>
          <t>Manitoba</t>
        </is>
      </c>
      <c r="C23" s="38" t="n">
        <v>0.108</v>
      </c>
      <c r="D23" s="38" t="n">
        <v>0.12</v>
      </c>
      <c r="E23" s="9" t="inlineStr">
        <is>
          <t>Regular</t>
        </is>
      </c>
      <c r="F23" s="36" t="inlineStr">
        <is>
          <t>PST 7% + GST 5%</t>
        </is>
      </c>
    </row>
    <row r="24">
      <c r="A24" s="4" t="inlineStr">
        <is>
          <t>SK</t>
        </is>
      </c>
      <c r="B24" s="3" t="inlineStr">
        <is>
          <t>Saskatchewan</t>
        </is>
      </c>
      <c r="C24" s="37" t="n">
        <v>0.105</v>
      </c>
      <c r="D24" s="37" t="n">
        <v>0.11</v>
      </c>
      <c r="E24" s="4" t="inlineStr">
        <is>
          <t>Regular</t>
        </is>
      </c>
      <c r="F24" s="35" t="inlineStr">
        <is>
          <t>PST 6% + GST 5%</t>
        </is>
      </c>
    </row>
    <row r="25">
      <c r="A25" s="9" t="inlineStr">
        <is>
          <t>NB</t>
        </is>
      </c>
      <c r="B25" s="8" t="inlineStr">
        <is>
          <t>New Brunswick</t>
        </is>
      </c>
      <c r="C25" s="38" t="n">
        <v>0.0682</v>
      </c>
      <c r="D25" s="38" t="n">
        <v>0.15</v>
      </c>
      <c r="E25" s="9" t="inlineStr">
        <is>
          <t>Regular</t>
        </is>
      </c>
      <c r="F25" s="36" t="inlineStr">
        <is>
          <t>HST 15%</t>
        </is>
      </c>
    </row>
    <row r="26">
      <c r="A26" s="4" t="inlineStr">
        <is>
          <t>PE</t>
        </is>
      </c>
      <c r="B26" s="3" t="inlineStr">
        <is>
          <t>PEI</t>
        </is>
      </c>
      <c r="C26" s="37" t="n">
        <v>0.0965</v>
      </c>
      <c r="D26" s="37" t="n">
        <v>0.15</v>
      </c>
      <c r="E26" s="4" t="inlineStr">
        <is>
          <t>Regular</t>
        </is>
      </c>
      <c r="F26" s="35" t="inlineStr">
        <is>
          <t>HST 15%</t>
        </is>
      </c>
    </row>
    <row r="27">
      <c r="A27" s="9" t="inlineStr">
        <is>
          <t>NL</t>
        </is>
      </c>
      <c r="B27" s="8" t="inlineStr">
        <is>
          <t>Newfoundland</t>
        </is>
      </c>
      <c r="C27" s="38" t="n">
        <v>0.08699999999999999</v>
      </c>
      <c r="D27" s="38" t="n">
        <v>0.15</v>
      </c>
      <c r="E27" s="9" t="inlineStr">
        <is>
          <t>Regular</t>
        </is>
      </c>
      <c r="F27" s="36" t="inlineStr">
        <is>
          <t>HST 15%</t>
        </is>
      </c>
    </row>
    <row r="28"/>
    <row r="29"/>
    <row r="30">
      <c r="A30" s="22" t="inlineStr">
        <is>
          <t>TABLE 3: Remittance Rules</t>
        </is>
      </c>
      <c r="B30" s="14" t="n"/>
      <c r="C30" s="14" t="n"/>
      <c r="D30" s="14" t="n"/>
      <c r="E30" s="15" t="n"/>
    </row>
    <row r="31">
      <c r="A31" s="1" t="inlineStr">
        <is>
          <t>Frequency</t>
        </is>
      </c>
      <c r="B31" s="1" t="inlineStr">
        <is>
          <t>Monthly Threshold (CAD)</t>
        </is>
      </c>
      <c r="C31" s="1" t="inlineStr">
        <is>
          <t>Due Day (of Following Month)</t>
        </is>
      </c>
      <c r="D31" s="1" t="inlineStr">
        <is>
          <t>Accelerated Threshold</t>
        </is>
      </c>
      <c r="E31" s="1" t="inlineStr">
        <is>
          <t>Notes</t>
        </is>
      </c>
    </row>
    <row r="32">
      <c r="A32" s="39" t="inlineStr">
        <is>
          <t>Quarterly</t>
        </is>
      </c>
      <c r="B32" s="40" t="inlineStr">
        <is>
          <t>&lt;3,000 avg/month</t>
        </is>
      </c>
      <c r="C32" s="40" t="inlineStr">
        <is>
          <t>15th</t>
        </is>
      </c>
      <c r="D32" s="40" t="inlineStr">
        <is>
          <t>N/A</t>
        </is>
      </c>
      <c r="E32" s="40" t="inlineStr">
        <is>
          <t>Avg monthly remittance under $3,000; due 15th of month after quarter end</t>
        </is>
      </c>
    </row>
    <row r="33">
      <c r="A33" s="41" t="inlineStr">
        <is>
          <t>Monthly</t>
        </is>
      </c>
      <c r="B33" s="42" t="inlineStr">
        <is>
          <t>$3,000–$24,999/mth</t>
        </is>
      </c>
      <c r="C33" s="42" t="inlineStr">
        <is>
          <t>15th</t>
        </is>
      </c>
      <c r="D33" s="42" t="inlineStr">
        <is>
          <t>N/A</t>
        </is>
      </c>
      <c r="E33" s="42" t="inlineStr">
        <is>
          <t>Standard regular remitter; due 15th of the following month</t>
        </is>
      </c>
    </row>
    <row r="34">
      <c r="A34" s="39" t="inlineStr">
        <is>
          <t>Accelerated</t>
        </is>
      </c>
      <c r="B34" s="40" t="inlineStr">
        <is>
          <t>$25,000–$99,999/mth</t>
        </is>
      </c>
      <c r="C34" s="40" t="inlineStr">
        <is>
          <t>3rd Wed</t>
        </is>
      </c>
      <c r="D34" s="40" t="inlineStr">
        <is>
          <t>N/A</t>
        </is>
      </c>
      <c r="E34" s="40" t="inlineStr">
        <is>
          <t>Accelerated Threshold 1; two remittances per month</t>
        </is>
      </c>
    </row>
    <row r="35">
      <c r="A35" s="41" t="inlineStr">
        <is>
          <t>Accelerated 2</t>
        </is>
      </c>
      <c r="B35" s="42" t="inlineStr">
        <is>
          <t>&gt;$100,000/month</t>
        </is>
      </c>
      <c r="C35" s="42" t="inlineStr">
        <is>
          <t>Next day</t>
        </is>
      </c>
      <c r="D35" s="42" t="inlineStr">
        <is>
          <t>N/A</t>
        </is>
      </c>
      <c r="E35" s="42" t="inlineStr">
        <is>
          <t>Accelerated Threshold 2; remit within 3 business days</t>
        </is>
      </c>
    </row>
  </sheetData>
  <mergeCells count="4">
    <mergeCell ref="A1:I1"/>
    <mergeCell ref="A3:C3"/>
    <mergeCell ref="A16:F16"/>
    <mergeCell ref="A30:E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2026-06-18T13:19:38Z</dcterms:created>
  <dcterms:modified xmlns:dcterms="http://purl.org/dc/terms/" xmlns:xsi="http://www.w3.org/2001/XMLSchema-instance" xsi:type="dcterms:W3CDTF">2026-06-18T13:19:38Z</dcterms:modified>
</cp:coreProperties>
</file>