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lment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'Instalment Tracker'!$A$2:$R$102</definedName>
    <definedName name="_xlnm._FilterDatabase" localSheetId="2" hidden="1">'Instructions'!$A$3:$D$10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11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6FFFB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0" fontId="3" fillId="5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164" fontId="4" fillId="10" borderId="1" applyAlignment="1" pivotButton="0" quotePrefix="0" xfId="0">
      <alignment horizontal="center" vertical="center"/>
    </xf>
    <xf numFmtId="0" fontId="3" fillId="9" borderId="1" pivotButton="0" quotePrefix="0" xfId="0"/>
    <xf numFmtId="164" fontId="4" fillId="6" borderId="1" pivotButton="0" quotePrefix="0" xfId="0"/>
    <xf numFmtId="166" fontId="4" fillId="10" borderId="1" applyAlignment="1" pivotButton="0" quotePrefix="0" xfId="0">
      <alignment horizontal="center" vertical="center"/>
    </xf>
    <xf numFmtId="1" fontId="4" fillId="10" borderId="1" applyAlignment="1" pivotButton="0" quotePrefix="0" xfId="0">
      <alignment horizontal="center" vertical="center"/>
    </xf>
    <xf numFmtId="0" fontId="2" fillId="8" borderId="0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0" fontId="3" fillId="3" borderId="1" applyAlignment="1" pivotButton="0" quotePrefix="0" xfId="0">
      <alignment horizontal="center" vertical="center"/>
    </xf>
    <xf numFmtId="0" fontId="3" fillId="3" borderId="1" pivotButton="0" quotePrefix="0" xfId="0"/>
    <xf numFmtId="164" fontId="3" fillId="3" borderId="1" pivotButton="0" quotePrefix="0" xfId="0"/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0" fontId="3" fillId="6" borderId="1" applyAlignment="1" pivotButton="0" quotePrefix="0" xfId="0">
      <alignment horizontal="center" vertical="center"/>
    </xf>
    <xf numFmtId="0" fontId="3" fillId="6" borderId="1" pivotButton="0" quotePrefix="0" xfId="0"/>
    <xf numFmtId="164" fontId="3" fillId="6" borderId="1" pivotButton="0" quotePrefix="0" xfId="0"/>
    <xf numFmtId="0" fontId="3" fillId="4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92400E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vs Outstanding Scheduled Amount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'Dashboard'!G2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'Dashboard'!$F$3:$F$4</f>
            </numRef>
          </cat>
          <val>
            <numRef>
              <f>'Dashboard'!$G$3:$G$4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Scheduled Instalments by Municipality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'Dashboard'!G16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'Dashboard'!$F$18:$F$26</f>
            </numRef>
          </cat>
          <val>
            <numRef>
              <f>'Dashboard'!$G$17:$G$26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Municipality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Scheduled Amount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15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opertyTaxInstalments" displayName="PropertyTaxInstalments" ref="A2:R102" headerRowCount="1">
  <autoFilter ref="A2:R102"/>
  <tableColumns count="18">
    <tableColumn id="1" name="Property ID"/>
    <tableColumn id="2" name="Owner Name"/>
    <tableColumn id="3" name="Municipality"/>
    <tableColumn id="4" name="Province"/>
    <tableColumn id="5" name="Property Address"/>
    <tableColumn id="6" name="Roll Number"/>
    <tableColumn id="7" name="Tax Year"/>
    <tableColumn id="8" name="Annual Tax Levy"/>
    <tableColumn id="9" name="Instalment No."/>
    <tableColumn id="10" name="Due Date"/>
    <tableColumn id="11" name="Scheduled Amount"/>
    <tableColumn id="12" name="Payment Date"/>
    <tableColumn id="13" name="Amount Paid"/>
    <tableColumn id="14" name="Payment Method"/>
    <tableColumn id="15" name="Status"/>
    <tableColumn id="16" name="Days Late"/>
    <tableColumn id="17" name="Notes"/>
    <tableColumn id="18" name="Reference Tax Ra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11" customWidth="1" min="4" max="4"/>
    <col width="29" customWidth="1" min="5" max="5"/>
    <col width="22" customWidth="1" min="6" max="6"/>
    <col width="11" customWidth="1" min="7" max="7"/>
    <col width="16" customWidth="1" min="8" max="8"/>
    <col width="14" customWidth="1" min="9" max="9"/>
    <col width="14" customWidth="1" min="10" max="10"/>
    <col width="17" customWidth="1" min="11" max="11"/>
    <col width="15" customWidth="1" min="12" max="12"/>
    <col width="14" customWidth="1" min="13" max="13"/>
    <col width="22" customWidth="1" min="14" max="14"/>
    <col width="13" customWidth="1" min="15" max="15"/>
    <col width="12" customWidth="1" min="16" max="16"/>
    <col width="31" customWidth="1" min="17" max="17"/>
    <col width="18" customWidth="1" min="18" max="18"/>
  </cols>
  <sheetData>
    <row r="1" ht="28" customHeight="1">
      <c r="A1" s="1" t="inlineStr">
        <is>
          <t>Property Tax Instalment Tracker — Canada</t>
        </is>
      </c>
    </row>
    <row r="2" ht="32" customHeight="1">
      <c r="A2" s="2" t="inlineStr">
        <is>
          <t>Property ID</t>
        </is>
      </c>
      <c r="B2" s="2" t="inlineStr">
        <is>
          <t>Owner Name</t>
        </is>
      </c>
      <c r="C2" s="2" t="inlineStr">
        <is>
          <t>Municipality</t>
        </is>
      </c>
      <c r="D2" s="2" t="inlineStr">
        <is>
          <t>Province</t>
        </is>
      </c>
      <c r="E2" s="2" t="inlineStr">
        <is>
          <t>Property Address</t>
        </is>
      </c>
      <c r="F2" s="2" t="inlineStr">
        <is>
          <t>Roll Number</t>
        </is>
      </c>
      <c r="G2" s="2" t="inlineStr">
        <is>
          <t>Tax Year</t>
        </is>
      </c>
      <c r="H2" s="2" t="inlineStr">
        <is>
          <t>Annual Tax Levy</t>
        </is>
      </c>
      <c r="I2" s="2" t="inlineStr">
        <is>
          <t>Instalment No.</t>
        </is>
      </c>
      <c r="J2" s="2" t="inlineStr">
        <is>
          <t>Due Date</t>
        </is>
      </c>
      <c r="K2" s="2" t="inlineStr">
        <is>
          <t>Scheduled Amount</t>
        </is>
      </c>
      <c r="L2" s="2" t="inlineStr">
        <is>
          <t>Payment Date</t>
        </is>
      </c>
      <c r="M2" s="2" t="inlineStr">
        <is>
          <t>Amount Paid</t>
        </is>
      </c>
      <c r="N2" s="2" t="inlineStr">
        <is>
          <t>Payment Method</t>
        </is>
      </c>
      <c r="O2" s="2" t="inlineStr">
        <is>
          <t>Status</t>
        </is>
      </c>
      <c r="P2" s="2" t="inlineStr">
        <is>
          <t>Days Late</t>
        </is>
      </c>
      <c r="Q2" s="2" t="inlineStr">
        <is>
          <t>Notes</t>
        </is>
      </c>
      <c r="R2" s="2" t="inlineStr">
        <is>
          <t>Reference Tax Rate</t>
        </is>
      </c>
    </row>
    <row r="3">
      <c r="A3" s="3" t="inlineStr">
        <is>
          <t>PT-2026-001</t>
        </is>
      </c>
      <c r="B3" s="3" t="inlineStr">
        <is>
          <t>Liam Thompson</t>
        </is>
      </c>
      <c r="C3" s="3" t="inlineStr">
        <is>
          <t>Toronto</t>
        </is>
      </c>
      <c r="D3" s="3" t="inlineStr">
        <is>
          <t>ON</t>
        </is>
      </c>
      <c r="E3" s="3" t="inlineStr">
        <is>
          <t>145 King Street West</t>
        </is>
      </c>
      <c r="F3" s="3" t="inlineStr">
        <is>
          <t>1904-002-118-00000</t>
        </is>
      </c>
      <c r="G3" s="4" t="n">
        <v>2026</v>
      </c>
      <c r="H3" s="5" t="n">
        <v>6240</v>
      </c>
      <c r="I3" s="4" t="n">
        <v>1</v>
      </c>
      <c r="J3" s="6" t="n">
        <v>46112</v>
      </c>
      <c r="K3" s="7">
        <f>IF(A3="","",IF(H3="","",H3/4))</f>
        <v/>
      </c>
      <c r="L3" s="6" t="n">
        <v>46107</v>
      </c>
      <c r="M3" s="5" t="n">
        <v>1560</v>
      </c>
      <c r="N3" s="4" t="inlineStr">
        <is>
          <t>Online Banking</t>
        </is>
      </c>
      <c r="O3" s="8">
        <f>IF(A3="","",IF(OR(J3="",K3=""),"Upcoming",IF(M3&gt;=K3,"Paid",IF(TODAY()&gt;J3,"Overdue","Upcoming"))))</f>
        <v/>
      </c>
      <c r="P3" s="8">
        <f>IF(A3="","",IF(O3="Overdue",TODAY()-J3,0))</f>
        <v/>
      </c>
      <c r="Q3" s="3" t="inlineStr">
        <is>
          <t>Paid before due date.</t>
        </is>
      </c>
      <c r="R3" s="9">
        <f>IF(A3="","",IFERROR(VLOOKUP(C3,'Dashboard'!$A$18:$D$26,4,FALSE),""))</f>
        <v/>
      </c>
    </row>
    <row r="4">
      <c r="A4" s="3" t="inlineStr">
        <is>
          <t>PT-2026-002</t>
        </is>
      </c>
      <c r="B4" s="3" t="inlineStr">
        <is>
          <t>Emma Gagnon</t>
        </is>
      </c>
      <c r="C4" s="3" t="inlineStr">
        <is>
          <t>Montreal</t>
        </is>
      </c>
      <c r="D4" s="3" t="inlineStr">
        <is>
          <t>QC</t>
        </is>
      </c>
      <c r="E4" s="3" t="inlineStr">
        <is>
          <t>782 Rue Sainte-Catherine Ouest</t>
        </is>
      </c>
      <c r="F4" s="3" t="inlineStr">
        <is>
          <t>0067-124-908-00000</t>
        </is>
      </c>
      <c r="G4" s="4" t="n">
        <v>2026</v>
      </c>
      <c r="H4" s="5" t="n">
        <v>4875</v>
      </c>
      <c r="I4" s="4" t="n">
        <v>2</v>
      </c>
      <c r="J4" s="6" t="n">
        <v>46173</v>
      </c>
      <c r="K4" s="7">
        <f>IF(A4="","",IF(H4="","",H4/4))</f>
        <v/>
      </c>
      <c r="L4" s="6" t="n"/>
      <c r="M4" s="5" t="n"/>
      <c r="N4" s="4" t="inlineStr">
        <is>
          <t>Municipal Portal</t>
        </is>
      </c>
      <c r="O4" s="8">
        <f>IF(A4="","",IF(OR(J4="",K4=""),"Upcoming",IF(M4&gt;=K4,"Paid",IF(TODAY()&gt;J4,"Overdue","Upcoming"))))</f>
        <v/>
      </c>
      <c r="P4" s="8">
        <f>IF(A4="","",IF(O4="Overdue",TODAY()-J4,0))</f>
        <v/>
      </c>
      <c r="Q4" s="3" t="inlineStr">
        <is>
          <t>Payment pending confirmation.</t>
        </is>
      </c>
      <c r="R4" s="9">
        <f>IF(A4="","",IFERROR(VLOOKUP(C4,'Dashboard'!$A$18:$D$26,4,FALSE),""))</f>
        <v/>
      </c>
    </row>
    <row r="5">
      <c r="A5" s="3" t="inlineStr">
        <is>
          <t>PT-2026-003</t>
        </is>
      </c>
      <c r="B5" s="3" t="inlineStr">
        <is>
          <t>Noah Chen</t>
        </is>
      </c>
      <c r="C5" s="3" t="inlineStr">
        <is>
          <t>Vancouver</t>
        </is>
      </c>
      <c r="D5" s="3" t="inlineStr">
        <is>
          <t>BC</t>
        </is>
      </c>
      <c r="E5" s="3" t="inlineStr">
        <is>
          <t>1188 West Pender Street</t>
        </is>
      </c>
      <c r="F5" s="3" t="inlineStr">
        <is>
          <t>014-528-934-21000</t>
        </is>
      </c>
      <c r="G5" s="4" t="n">
        <v>2026</v>
      </c>
      <c r="H5" s="5" t="n">
        <v>7320</v>
      </c>
      <c r="I5" s="4" t="n">
        <v>1</v>
      </c>
      <c r="J5" s="6" t="n">
        <v>46203</v>
      </c>
      <c r="K5" s="7">
        <f>IF(A5="","",IF(H5="","",H5/4))</f>
        <v/>
      </c>
      <c r="L5" s="6" t="n">
        <v>46198</v>
      </c>
      <c r="M5" s="5" t="n">
        <v>1830</v>
      </c>
      <c r="N5" s="4" t="inlineStr">
        <is>
          <t>Pre-authorized Debit</t>
        </is>
      </c>
      <c r="O5" s="8">
        <f>IF(A5="","",IF(OR(J5="",K5=""),"Upcoming",IF(M5&gt;=K5,"Paid",IF(TODAY()&gt;J5,"Overdue","Upcoming"))))</f>
        <v/>
      </c>
      <c r="P5" s="8">
        <f>IF(A5="","",IF(O5="Overdue",TODAY()-J5,0))</f>
        <v/>
      </c>
      <c r="Q5" s="3" t="inlineStr">
        <is>
          <t>Debit processed successfully.</t>
        </is>
      </c>
      <c r="R5" s="9">
        <f>IF(A5="","",IFERROR(VLOOKUP(C5,'Dashboard'!$A$18:$D$26,4,FALSE),""))</f>
        <v/>
      </c>
    </row>
    <row r="6">
      <c r="A6" s="3" t="inlineStr">
        <is>
          <t>PT-2026-004</t>
        </is>
      </c>
      <c r="B6" s="3" t="inlineStr">
        <is>
          <t>Olivia MacDonald</t>
        </is>
      </c>
      <c r="C6" s="3" t="inlineStr">
        <is>
          <t>Calgary</t>
        </is>
      </c>
      <c r="D6" s="3" t="inlineStr">
        <is>
          <t>AB</t>
        </is>
      </c>
      <c r="E6" s="3" t="inlineStr">
        <is>
          <t>433 7 Avenue Southwest</t>
        </is>
      </c>
      <c r="F6" s="3" t="inlineStr">
        <is>
          <t>102-445-882-00000</t>
        </is>
      </c>
      <c r="G6" s="4" t="n">
        <v>2026</v>
      </c>
      <c r="H6" s="5" t="n">
        <v>5680</v>
      </c>
      <c r="I6" s="4" t="n">
        <v>3</v>
      </c>
      <c r="J6" s="6" t="n">
        <v>46235</v>
      </c>
      <c r="K6" s="7">
        <f>IF(A6="","",IF(H6="","",H6/4))</f>
        <v/>
      </c>
      <c r="L6" s="6" t="n"/>
      <c r="M6" s="5" t="n"/>
      <c r="N6" s="4" t="inlineStr">
        <is>
          <t>Online Banking</t>
        </is>
      </c>
      <c r="O6" s="8">
        <f>IF(A6="","",IF(OR(J6="",K6=""),"Upcoming",IF(M6&gt;=K6,"Paid",IF(TODAY()&gt;J6,"Overdue","Upcoming"))))</f>
        <v/>
      </c>
      <c r="P6" s="8">
        <f>IF(A6="","",IF(O6="Overdue",TODAY()-J6,0))</f>
        <v/>
      </c>
      <c r="Q6" s="3" t="inlineStr">
        <is>
          <t>Review municipal notice.</t>
        </is>
      </c>
      <c r="R6" s="9">
        <f>IF(A6="","",IFERROR(VLOOKUP(C6,'Dashboard'!$A$18:$D$26,4,FALSE),""))</f>
        <v/>
      </c>
    </row>
    <row r="7">
      <c r="A7" s="3" t="inlineStr">
        <is>
          <t>PT-2026-005</t>
        </is>
      </c>
      <c r="B7" s="3" t="inlineStr">
        <is>
          <t>Lucas Tremblay</t>
        </is>
      </c>
      <c r="C7" s="3" t="inlineStr">
        <is>
          <t>Ottawa</t>
        </is>
      </c>
      <c r="D7" s="3" t="inlineStr">
        <is>
          <t>ON</t>
        </is>
      </c>
      <c r="E7" s="3" t="inlineStr">
        <is>
          <t>75 Bank Street</t>
        </is>
      </c>
      <c r="F7" s="3" t="inlineStr">
        <is>
          <t>0614-009-761-00000</t>
        </is>
      </c>
      <c r="G7" s="4" t="n">
        <v>2026</v>
      </c>
      <c r="H7" s="5" t="n">
        <v>8760</v>
      </c>
      <c r="I7" s="4" t="n">
        <v>3</v>
      </c>
      <c r="J7" s="6" t="n">
        <v>46288</v>
      </c>
      <c r="K7" s="7">
        <f>IF(A7="","",IF(H7="","",H7/4))</f>
        <v/>
      </c>
      <c r="L7" s="6" t="n"/>
      <c r="M7" s="5" t="n"/>
      <c r="N7" s="4" t="inlineStr">
        <is>
          <t>Municipal Portal</t>
        </is>
      </c>
      <c r="O7" s="8">
        <f>IF(A7="","",IF(OR(J7="",K7=""),"Upcoming",IF(M7&gt;=K7,"Paid",IF(TODAY()&gt;J7,"Overdue","Upcoming"))))</f>
        <v/>
      </c>
      <c r="P7" s="8">
        <f>IF(A7="","",IF(O7="Overdue",TODAY()-J7,0))</f>
        <v/>
      </c>
      <c r="Q7" s="3" t="inlineStr">
        <is>
          <t>Upcoming instalment.</t>
        </is>
      </c>
      <c r="R7" s="9">
        <f>IF(A7="","",IFERROR(VLOOKUP(C7,'Dashboard'!$A$18:$D$26,4,FALSE),""))</f>
        <v/>
      </c>
    </row>
    <row r="8">
      <c r="A8" s="3" t="inlineStr">
        <is>
          <t>PT-2026-006</t>
        </is>
      </c>
      <c r="B8" s="3" t="inlineStr">
        <is>
          <t>Sophie Singh</t>
        </is>
      </c>
      <c r="C8" s="3" t="inlineStr">
        <is>
          <t>Edmonton</t>
        </is>
      </c>
      <c r="D8" s="3" t="inlineStr">
        <is>
          <t>AB</t>
        </is>
      </c>
      <c r="E8" s="3" t="inlineStr">
        <is>
          <t>10150 Jasper Avenue</t>
        </is>
      </c>
      <c r="F8" s="3" t="inlineStr">
        <is>
          <t>009-673-144-00000</t>
        </is>
      </c>
      <c r="G8" s="4" t="n">
        <v>2026</v>
      </c>
      <c r="H8" s="5" t="n">
        <v>4996</v>
      </c>
      <c r="I8" s="4" t="n">
        <v>3</v>
      </c>
      <c r="J8" s="6" t="n">
        <v>46258</v>
      </c>
      <c r="K8" s="7">
        <f>IF(A8="","",IF(H8="","",H8/4))</f>
        <v/>
      </c>
      <c r="L8" s="6" t="n">
        <v>46253</v>
      </c>
      <c r="M8" s="5" t="n">
        <v>1249</v>
      </c>
      <c r="N8" s="4" t="inlineStr">
        <is>
          <t>Pre-authorized Debit</t>
        </is>
      </c>
      <c r="O8" s="8">
        <f>IF(A8="","",IF(OR(J8="",K8=""),"Upcoming",IF(M8&gt;=K8,"Paid",IF(TODAY()&gt;J8,"Overdue","Upcoming"))))</f>
        <v/>
      </c>
      <c r="P8" s="8">
        <f>IF(A8="","",IF(O8="Overdue",TODAY()-J8,0))</f>
        <v/>
      </c>
      <c r="Q8" s="3" t="inlineStr">
        <is>
          <t>Paid by automatic debit.</t>
        </is>
      </c>
      <c r="R8" s="9">
        <f>IF(A8="","",IFERROR(VLOOKUP(C8,'Dashboard'!$A$18:$D$26,4,FALSE),""))</f>
        <v/>
      </c>
    </row>
    <row r="9">
      <c r="A9" s="3" t="inlineStr">
        <is>
          <t>PT-2026-007</t>
        </is>
      </c>
      <c r="B9" s="3" t="inlineStr">
        <is>
          <t>Ethan Wilson</t>
        </is>
      </c>
      <c r="C9" s="3" t="inlineStr">
        <is>
          <t>Winnipeg</t>
        </is>
      </c>
      <c r="D9" s="3" t="inlineStr">
        <is>
          <t>MB</t>
        </is>
      </c>
      <c r="E9" s="3" t="inlineStr">
        <is>
          <t>330 Portage Avenue</t>
        </is>
      </c>
      <c r="F9" s="3" t="inlineStr">
        <is>
          <t>025-224-601-00000</t>
        </is>
      </c>
      <c r="G9" s="4" t="n">
        <v>2026</v>
      </c>
      <c r="H9" s="5" t="n">
        <v>4200</v>
      </c>
      <c r="I9" s="4" t="n">
        <v>4</v>
      </c>
      <c r="J9" s="6" t="n">
        <v>46308</v>
      </c>
      <c r="K9" s="7">
        <f>IF(A9="","",IF(H9="","",H9/4))</f>
        <v/>
      </c>
      <c r="L9" s="6" t="n"/>
      <c r="M9" s="5" t="n"/>
      <c r="N9" s="4" t="inlineStr">
        <is>
          <t>Cheque</t>
        </is>
      </c>
      <c r="O9" s="8">
        <f>IF(A9="","",IF(OR(J9="",K9=""),"Upcoming",IF(M9&gt;=K9,"Paid",IF(TODAY()&gt;J9,"Overdue","Upcoming"))))</f>
        <v/>
      </c>
      <c r="P9" s="8">
        <f>IF(A9="","",IF(O9="Overdue",TODAY()-J9,0))</f>
        <v/>
      </c>
      <c r="Q9" s="3" t="inlineStr">
        <is>
          <t>Cheque prepared for mailing.</t>
        </is>
      </c>
      <c r="R9" s="9">
        <f>IF(A9="","",IFERROR(VLOOKUP(C9,'Dashboard'!$A$18:$D$26,4,FALSE),""))</f>
        <v/>
      </c>
    </row>
    <row r="10">
      <c r="A10" s="3" t="inlineStr">
        <is>
          <t>PT-2026-008</t>
        </is>
      </c>
      <c r="B10" s="3" t="inlineStr">
        <is>
          <t>Charlotte Nguyen</t>
        </is>
      </c>
      <c r="C10" s="3" t="inlineStr">
        <is>
          <t>Halifax</t>
        </is>
      </c>
      <c r="D10" s="3" t="inlineStr">
        <is>
          <t>NS</t>
        </is>
      </c>
      <c r="E10" s="3" t="inlineStr">
        <is>
          <t>1521 Lower Water Street</t>
        </is>
      </c>
      <c r="F10" s="3" t="inlineStr">
        <is>
          <t>408-222-718-00000</t>
        </is>
      </c>
      <c r="G10" s="4" t="n">
        <v>2026</v>
      </c>
      <c r="H10" s="5" t="n">
        <v>3550</v>
      </c>
      <c r="I10" s="4" t="n">
        <v>2</v>
      </c>
      <c r="J10" s="6" t="n">
        <v>46265</v>
      </c>
      <c r="K10" s="7">
        <f>IF(A10="","",IF(H10="","",H10/4))</f>
        <v/>
      </c>
      <c r="L10" s="6" t="n">
        <v>46264</v>
      </c>
      <c r="M10" s="5" t="n">
        <v>300</v>
      </c>
      <c r="N10" s="4" t="inlineStr">
        <is>
          <t>Cheque</t>
        </is>
      </c>
      <c r="O10" s="8">
        <f>IF(A10="","",IF(OR(J10="",K10=""),"Upcoming",IF(M10&gt;=K10,"Paid",IF(TODAY()&gt;J10,"Overdue","Upcoming"))))</f>
        <v/>
      </c>
      <c r="P10" s="8">
        <f>IF(A10="","",IF(O10="Overdue",TODAY()-J10,0))</f>
        <v/>
      </c>
      <c r="Q10" s="3" t="inlineStr">
        <is>
          <t>Partial payment recorded.</t>
        </is>
      </c>
      <c r="R10" s="9">
        <f>IF(A10="","",IFERROR(VLOOKUP(C10,'Dashboard'!$A$18:$D$26,4,FALSE),""))</f>
        <v/>
      </c>
    </row>
    <row r="11">
      <c r="A11" s="3" t="inlineStr">
        <is>
          <t>PT-2026-009</t>
        </is>
      </c>
      <c r="B11" s="3" t="inlineStr">
        <is>
          <t>William Fraser</t>
        </is>
      </c>
      <c r="C11" s="3" t="inlineStr">
        <is>
          <t>Quebec City</t>
        </is>
      </c>
      <c r="D11" s="3" t="inlineStr">
        <is>
          <t>QC</t>
        </is>
      </c>
      <c r="E11" s="3" t="inlineStr">
        <is>
          <t>280 Boulevard Charest Est</t>
        </is>
      </c>
      <c r="F11" s="3" t="inlineStr">
        <is>
          <t>175-632-447-00000</t>
        </is>
      </c>
      <c r="G11" s="4" t="n">
        <v>2026</v>
      </c>
      <c r="H11" s="5" t="n">
        <v>2850</v>
      </c>
      <c r="I11" s="4" t="n">
        <v>4</v>
      </c>
      <c r="J11" s="6" t="n">
        <v>46348</v>
      </c>
      <c r="K11" s="7">
        <f>IF(A11="","",IF(H11="","",H11/4))</f>
        <v/>
      </c>
      <c r="L11" s="6" t="n"/>
      <c r="M11" s="5" t="n"/>
      <c r="N11" s="4" t="inlineStr">
        <is>
          <t>Online Banking</t>
        </is>
      </c>
      <c r="O11" s="8">
        <f>IF(A11="","",IF(OR(J11="",K11=""),"Upcoming",IF(M11&gt;=K11,"Paid",IF(TODAY()&gt;J11,"Overdue","Upcoming"))))</f>
        <v/>
      </c>
      <c r="P11" s="8">
        <f>IF(A11="","",IF(O11="Overdue",TODAY()-J11,0))</f>
        <v/>
      </c>
      <c r="Q11" s="3" t="inlineStr">
        <is>
          <t>Confirm final instalment amount.</t>
        </is>
      </c>
      <c r="R11" s="9">
        <f>IF(A11="","",IFERROR(VLOOKUP(C11,'Dashboard'!$A$18:$D$26,4,FALSE),""))</f>
        <v/>
      </c>
    </row>
    <row r="12">
      <c r="A12" s="3" t="n"/>
      <c r="B12" s="3" t="n"/>
      <c r="C12" s="3" t="n"/>
      <c r="D12" s="3" t="n"/>
      <c r="E12" s="3" t="n"/>
      <c r="F12" s="3" t="n"/>
      <c r="G12" s="4" t="n"/>
      <c r="H12" s="5" t="n"/>
      <c r="I12" s="4" t="n"/>
      <c r="J12" s="6" t="n"/>
      <c r="K12" s="7">
        <f>IF(A12="","",IF(H12="","",H12/4))</f>
        <v/>
      </c>
      <c r="L12" s="6" t="n"/>
      <c r="M12" s="5" t="n"/>
      <c r="N12" s="4" t="n"/>
      <c r="O12" s="8">
        <f>IF(A12="","",IF(OR(J12="",K12=""),"Upcoming",IF(M12&gt;=K12,"Paid",IF(TODAY()&gt;J12,"Overdue","Upcoming"))))</f>
        <v/>
      </c>
      <c r="P12" s="8">
        <f>IF(A12="","",IF(O12="Overdue",TODAY()-J12,0))</f>
        <v/>
      </c>
      <c r="Q12" s="3" t="n"/>
      <c r="R12" s="9">
        <f>IF(A12="","",IFERROR(VLOOKUP(C12,'Dashboard'!$A$18:$D$26,4,FALSE),""))</f>
        <v/>
      </c>
    </row>
    <row r="13">
      <c r="A13" s="3" t="n"/>
      <c r="B13" s="3" t="n"/>
      <c r="C13" s="3" t="n"/>
      <c r="D13" s="3" t="n"/>
      <c r="E13" s="3" t="n"/>
      <c r="F13" s="3" t="n"/>
      <c r="G13" s="4" t="n"/>
      <c r="H13" s="5" t="n"/>
      <c r="I13" s="4" t="n"/>
      <c r="J13" s="6" t="n"/>
      <c r="K13" s="7">
        <f>IF(A13="","",IF(H13="","",H13/4))</f>
        <v/>
      </c>
      <c r="L13" s="6" t="n"/>
      <c r="M13" s="5" t="n"/>
      <c r="N13" s="4" t="n"/>
      <c r="O13" s="8">
        <f>IF(A13="","",IF(OR(J13="",K13=""),"Upcoming",IF(M13&gt;=K13,"Paid",IF(TODAY()&gt;J13,"Overdue","Upcoming"))))</f>
        <v/>
      </c>
      <c r="P13" s="8">
        <f>IF(A13="","",IF(O13="Overdue",TODAY()-J13,0))</f>
        <v/>
      </c>
      <c r="Q13" s="3" t="n"/>
      <c r="R13" s="9">
        <f>IF(A13="","",IFERROR(VLOOKUP(C13,'Dashboard'!$A$18:$D$26,4,FALSE),""))</f>
        <v/>
      </c>
    </row>
    <row r="14">
      <c r="A14" s="3" t="n"/>
      <c r="B14" s="3" t="n"/>
      <c r="C14" s="3" t="n"/>
      <c r="D14" s="3" t="n"/>
      <c r="E14" s="3" t="n"/>
      <c r="F14" s="3" t="n"/>
      <c r="G14" s="4" t="n"/>
      <c r="H14" s="5" t="n"/>
      <c r="I14" s="4" t="n"/>
      <c r="J14" s="6" t="n"/>
      <c r="K14" s="7">
        <f>IF(A14="","",IF(H14="","",H14/4))</f>
        <v/>
      </c>
      <c r="L14" s="6" t="n"/>
      <c r="M14" s="5" t="n"/>
      <c r="N14" s="4" t="n"/>
      <c r="O14" s="8">
        <f>IF(A14="","",IF(OR(J14="",K14=""),"Upcoming",IF(M14&gt;=K14,"Paid",IF(TODAY()&gt;J14,"Overdue","Upcoming"))))</f>
        <v/>
      </c>
      <c r="P14" s="8">
        <f>IF(A14="","",IF(O14="Overdue",TODAY()-J14,0))</f>
        <v/>
      </c>
      <c r="Q14" s="3" t="n"/>
      <c r="R14" s="9">
        <f>IF(A14="","",IFERROR(VLOOKUP(C14,'Dashboard'!$A$18:$D$26,4,FALSE),""))</f>
        <v/>
      </c>
    </row>
    <row r="15">
      <c r="A15" s="3" t="n"/>
      <c r="B15" s="3" t="n"/>
      <c r="C15" s="3" t="n"/>
      <c r="D15" s="3" t="n"/>
      <c r="E15" s="3" t="n"/>
      <c r="F15" s="3" t="n"/>
      <c r="G15" s="4" t="n"/>
      <c r="H15" s="5" t="n"/>
      <c r="I15" s="4" t="n"/>
      <c r="J15" s="6" t="n"/>
      <c r="K15" s="7">
        <f>IF(A15="","",IF(H15="","",H15/4))</f>
        <v/>
      </c>
      <c r="L15" s="6" t="n"/>
      <c r="M15" s="5" t="n"/>
      <c r="N15" s="4" t="n"/>
      <c r="O15" s="8">
        <f>IF(A15="","",IF(OR(J15="",K15=""),"Upcoming",IF(M15&gt;=K15,"Paid",IF(TODAY()&gt;J15,"Overdue","Upcoming"))))</f>
        <v/>
      </c>
      <c r="P15" s="8">
        <f>IF(A15="","",IF(O15="Overdue",TODAY()-J15,0))</f>
        <v/>
      </c>
      <c r="Q15" s="3" t="n"/>
      <c r="R15" s="9">
        <f>IF(A15="","",IFERROR(VLOOKUP(C15,'Dashboard'!$A$18:$D$26,4,FALSE),""))</f>
        <v/>
      </c>
    </row>
    <row r="16">
      <c r="A16" s="3" t="n"/>
      <c r="B16" s="3" t="n"/>
      <c r="C16" s="3" t="n"/>
      <c r="D16" s="3" t="n"/>
      <c r="E16" s="3" t="n"/>
      <c r="F16" s="3" t="n"/>
      <c r="G16" s="4" t="n"/>
      <c r="H16" s="5" t="n"/>
      <c r="I16" s="4" t="n"/>
      <c r="J16" s="6" t="n"/>
      <c r="K16" s="7">
        <f>IF(A16="","",IF(H16="","",H16/4))</f>
        <v/>
      </c>
      <c r="L16" s="6" t="n"/>
      <c r="M16" s="5" t="n"/>
      <c r="N16" s="4" t="n"/>
      <c r="O16" s="8">
        <f>IF(A16="","",IF(OR(J16="",K16=""),"Upcoming",IF(M16&gt;=K16,"Paid",IF(TODAY()&gt;J16,"Overdue","Upcoming"))))</f>
        <v/>
      </c>
      <c r="P16" s="8">
        <f>IF(A16="","",IF(O16="Overdue",TODAY()-J16,0))</f>
        <v/>
      </c>
      <c r="Q16" s="3" t="n"/>
      <c r="R16" s="9">
        <f>IF(A16="","",IFERROR(VLOOKUP(C16,'Dashboard'!$A$18:$D$26,4,FALSE),""))</f>
        <v/>
      </c>
    </row>
    <row r="17">
      <c r="A17" s="3" t="n"/>
      <c r="B17" s="3" t="n"/>
      <c r="C17" s="3" t="n"/>
      <c r="D17" s="3" t="n"/>
      <c r="E17" s="3" t="n"/>
      <c r="F17" s="3" t="n"/>
      <c r="G17" s="4" t="n"/>
      <c r="H17" s="5" t="n"/>
      <c r="I17" s="4" t="n"/>
      <c r="J17" s="6" t="n"/>
      <c r="K17" s="7">
        <f>IF(A17="","",IF(H17="","",H17/4))</f>
        <v/>
      </c>
      <c r="L17" s="6" t="n"/>
      <c r="M17" s="5" t="n"/>
      <c r="N17" s="4" t="n"/>
      <c r="O17" s="8">
        <f>IF(A17="","",IF(OR(J17="",K17=""),"Upcoming",IF(M17&gt;=K17,"Paid",IF(TODAY()&gt;J17,"Overdue","Upcoming"))))</f>
        <v/>
      </c>
      <c r="P17" s="8">
        <f>IF(A17="","",IF(O17="Overdue",TODAY()-J17,0))</f>
        <v/>
      </c>
      <c r="Q17" s="3" t="n"/>
      <c r="R17" s="9">
        <f>IF(A17="","",IFERROR(VLOOKUP(C17,'Dashboard'!$A$18:$D$26,4,FALSE),""))</f>
        <v/>
      </c>
    </row>
    <row r="18">
      <c r="A18" s="3" t="n"/>
      <c r="B18" s="3" t="n"/>
      <c r="C18" s="3" t="n"/>
      <c r="D18" s="3" t="n"/>
      <c r="E18" s="3" t="n"/>
      <c r="F18" s="3" t="n"/>
      <c r="G18" s="4" t="n"/>
      <c r="H18" s="5" t="n"/>
      <c r="I18" s="4" t="n"/>
      <c r="J18" s="6" t="n"/>
      <c r="K18" s="7">
        <f>IF(A18="","",IF(H18="","",H18/4))</f>
        <v/>
      </c>
      <c r="L18" s="6" t="n"/>
      <c r="M18" s="5" t="n"/>
      <c r="N18" s="4" t="n"/>
      <c r="O18" s="8">
        <f>IF(A18="","",IF(OR(J18="",K18=""),"Upcoming",IF(M18&gt;=K18,"Paid",IF(TODAY()&gt;J18,"Overdue","Upcoming"))))</f>
        <v/>
      </c>
      <c r="P18" s="8">
        <f>IF(A18="","",IF(O18="Overdue",TODAY()-J18,0))</f>
        <v/>
      </c>
      <c r="Q18" s="3" t="n"/>
      <c r="R18" s="9">
        <f>IF(A18="","",IFERROR(VLOOKUP(C18,'Dashboard'!$A$18:$D$26,4,FALSE),""))</f>
        <v/>
      </c>
    </row>
    <row r="19">
      <c r="A19" s="3" t="n"/>
      <c r="B19" s="3" t="n"/>
      <c r="C19" s="3" t="n"/>
      <c r="D19" s="3" t="n"/>
      <c r="E19" s="3" t="n"/>
      <c r="F19" s="3" t="n"/>
      <c r="G19" s="4" t="n"/>
      <c r="H19" s="5" t="n"/>
      <c r="I19" s="4" t="n"/>
      <c r="J19" s="6" t="n"/>
      <c r="K19" s="7">
        <f>IF(A19="","",IF(H19="","",H19/4))</f>
        <v/>
      </c>
      <c r="L19" s="6" t="n"/>
      <c r="M19" s="5" t="n"/>
      <c r="N19" s="4" t="n"/>
      <c r="O19" s="8">
        <f>IF(A19="","",IF(OR(J19="",K19=""),"Upcoming",IF(M19&gt;=K19,"Paid",IF(TODAY()&gt;J19,"Overdue","Upcoming"))))</f>
        <v/>
      </c>
      <c r="P19" s="8">
        <f>IF(A19="","",IF(O19="Overdue",TODAY()-J19,0))</f>
        <v/>
      </c>
      <c r="Q19" s="3" t="n"/>
      <c r="R19" s="9">
        <f>IF(A19="","",IFERROR(VLOOKUP(C19,'Dashboard'!$A$18:$D$26,4,FALSE),""))</f>
        <v/>
      </c>
    </row>
    <row r="20">
      <c r="A20" s="3" t="n"/>
      <c r="B20" s="3" t="n"/>
      <c r="C20" s="3" t="n"/>
      <c r="D20" s="3" t="n"/>
      <c r="E20" s="3" t="n"/>
      <c r="F20" s="3" t="n"/>
      <c r="G20" s="4" t="n"/>
      <c r="H20" s="5" t="n"/>
      <c r="I20" s="4" t="n"/>
      <c r="J20" s="6" t="n"/>
      <c r="K20" s="7">
        <f>IF(A20="","",IF(H20="","",H20/4))</f>
        <v/>
      </c>
      <c r="L20" s="6" t="n"/>
      <c r="M20" s="5" t="n"/>
      <c r="N20" s="4" t="n"/>
      <c r="O20" s="8">
        <f>IF(A20="","",IF(OR(J20="",K20=""),"Upcoming",IF(M20&gt;=K20,"Paid",IF(TODAY()&gt;J20,"Overdue","Upcoming"))))</f>
        <v/>
      </c>
      <c r="P20" s="8">
        <f>IF(A20="","",IF(O20="Overdue",TODAY()-J20,0))</f>
        <v/>
      </c>
      <c r="Q20" s="3" t="n"/>
      <c r="R20" s="9">
        <f>IF(A20="","",IFERROR(VLOOKUP(C20,'Dashboard'!$A$18:$D$26,4,FALSE),""))</f>
        <v/>
      </c>
    </row>
    <row r="21">
      <c r="A21" s="3" t="n"/>
      <c r="B21" s="3" t="n"/>
      <c r="C21" s="3" t="n"/>
      <c r="D21" s="3" t="n"/>
      <c r="E21" s="3" t="n"/>
      <c r="F21" s="3" t="n"/>
      <c r="G21" s="4" t="n"/>
      <c r="H21" s="5" t="n"/>
      <c r="I21" s="4" t="n"/>
      <c r="J21" s="6" t="n"/>
      <c r="K21" s="7">
        <f>IF(A21="","",IF(H21="","",H21/4))</f>
        <v/>
      </c>
      <c r="L21" s="6" t="n"/>
      <c r="M21" s="5" t="n"/>
      <c r="N21" s="4" t="n"/>
      <c r="O21" s="8">
        <f>IF(A21="","",IF(OR(J21="",K21=""),"Upcoming",IF(M21&gt;=K21,"Paid",IF(TODAY()&gt;J21,"Overdue","Upcoming"))))</f>
        <v/>
      </c>
      <c r="P21" s="8">
        <f>IF(A21="","",IF(O21="Overdue",TODAY()-J21,0))</f>
        <v/>
      </c>
      <c r="Q21" s="3" t="n"/>
      <c r="R21" s="9">
        <f>IF(A21="","",IFERROR(VLOOKUP(C21,'Dashboard'!$A$18:$D$26,4,FALSE),""))</f>
        <v/>
      </c>
    </row>
    <row r="22">
      <c r="A22" s="3" t="n"/>
      <c r="B22" s="3" t="n"/>
      <c r="C22" s="3" t="n"/>
      <c r="D22" s="3" t="n"/>
      <c r="E22" s="3" t="n"/>
      <c r="F22" s="3" t="n"/>
      <c r="G22" s="4" t="n"/>
      <c r="H22" s="5" t="n"/>
      <c r="I22" s="4" t="n"/>
      <c r="J22" s="6" t="n"/>
      <c r="K22" s="7">
        <f>IF(A22="","",IF(H22="","",H22/4))</f>
        <v/>
      </c>
      <c r="L22" s="6" t="n"/>
      <c r="M22" s="5" t="n"/>
      <c r="N22" s="4" t="n"/>
      <c r="O22" s="8">
        <f>IF(A22="","",IF(OR(J22="",K22=""),"Upcoming",IF(M22&gt;=K22,"Paid",IF(TODAY()&gt;J22,"Overdue","Upcoming"))))</f>
        <v/>
      </c>
      <c r="P22" s="8">
        <f>IF(A22="","",IF(O22="Overdue",TODAY()-J22,0))</f>
        <v/>
      </c>
      <c r="Q22" s="3" t="n"/>
      <c r="R22" s="9">
        <f>IF(A22="","",IFERROR(VLOOKUP(C22,'Dashboard'!$A$18:$D$26,4,FALSE),""))</f>
        <v/>
      </c>
    </row>
    <row r="23">
      <c r="A23" s="3" t="n"/>
      <c r="B23" s="3" t="n"/>
      <c r="C23" s="3" t="n"/>
      <c r="D23" s="3" t="n"/>
      <c r="E23" s="3" t="n"/>
      <c r="F23" s="3" t="n"/>
      <c r="G23" s="4" t="n"/>
      <c r="H23" s="5" t="n"/>
      <c r="I23" s="4" t="n"/>
      <c r="J23" s="6" t="n"/>
      <c r="K23" s="7">
        <f>IF(A23="","",IF(H23="","",H23/4))</f>
        <v/>
      </c>
      <c r="L23" s="6" t="n"/>
      <c r="M23" s="5" t="n"/>
      <c r="N23" s="4" t="n"/>
      <c r="O23" s="8">
        <f>IF(A23="","",IF(OR(J23="",K23=""),"Upcoming",IF(M23&gt;=K23,"Paid",IF(TODAY()&gt;J23,"Overdue","Upcoming"))))</f>
        <v/>
      </c>
      <c r="P23" s="8">
        <f>IF(A23="","",IF(O23="Overdue",TODAY()-J23,0))</f>
        <v/>
      </c>
      <c r="Q23" s="3" t="n"/>
      <c r="R23" s="9">
        <f>IF(A23="","",IFERROR(VLOOKUP(C23,'Dashboard'!$A$18:$D$26,4,FALSE),""))</f>
        <v/>
      </c>
    </row>
    <row r="24">
      <c r="A24" s="3" t="n"/>
      <c r="B24" s="3" t="n"/>
      <c r="C24" s="3" t="n"/>
      <c r="D24" s="3" t="n"/>
      <c r="E24" s="3" t="n"/>
      <c r="F24" s="3" t="n"/>
      <c r="G24" s="4" t="n"/>
      <c r="H24" s="5" t="n"/>
      <c r="I24" s="4" t="n"/>
      <c r="J24" s="6" t="n"/>
      <c r="K24" s="7">
        <f>IF(A24="","",IF(H24="","",H24/4))</f>
        <v/>
      </c>
      <c r="L24" s="6" t="n"/>
      <c r="M24" s="5" t="n"/>
      <c r="N24" s="4" t="n"/>
      <c r="O24" s="8">
        <f>IF(A24="","",IF(OR(J24="",K24=""),"Upcoming",IF(M24&gt;=K24,"Paid",IF(TODAY()&gt;J24,"Overdue","Upcoming"))))</f>
        <v/>
      </c>
      <c r="P24" s="8">
        <f>IF(A24="","",IF(O24="Overdue",TODAY()-J24,0))</f>
        <v/>
      </c>
      <c r="Q24" s="3" t="n"/>
      <c r="R24" s="9">
        <f>IF(A24="","",IFERROR(VLOOKUP(C24,'Dashboard'!$A$18:$D$26,4,FALSE),""))</f>
        <v/>
      </c>
    </row>
    <row r="25">
      <c r="A25" s="3" t="n"/>
      <c r="B25" s="3" t="n"/>
      <c r="C25" s="3" t="n"/>
      <c r="D25" s="3" t="n"/>
      <c r="E25" s="3" t="n"/>
      <c r="F25" s="3" t="n"/>
      <c r="G25" s="4" t="n"/>
      <c r="H25" s="5" t="n"/>
      <c r="I25" s="4" t="n"/>
      <c r="J25" s="6" t="n"/>
      <c r="K25" s="7">
        <f>IF(A25="","",IF(H25="","",H25/4))</f>
        <v/>
      </c>
      <c r="L25" s="6" t="n"/>
      <c r="M25" s="5" t="n"/>
      <c r="N25" s="4" t="n"/>
      <c r="O25" s="8">
        <f>IF(A25="","",IF(OR(J25="",K25=""),"Upcoming",IF(M25&gt;=K25,"Paid",IF(TODAY()&gt;J25,"Overdue","Upcoming"))))</f>
        <v/>
      </c>
      <c r="P25" s="8">
        <f>IF(A25="","",IF(O25="Overdue",TODAY()-J25,0))</f>
        <v/>
      </c>
      <c r="Q25" s="3" t="n"/>
      <c r="R25" s="9">
        <f>IF(A25="","",IFERROR(VLOOKUP(C25,'Dashboard'!$A$18:$D$26,4,FALSE),""))</f>
        <v/>
      </c>
    </row>
    <row r="26">
      <c r="A26" s="3" t="n"/>
      <c r="B26" s="3" t="n"/>
      <c r="C26" s="3" t="n"/>
      <c r="D26" s="3" t="n"/>
      <c r="E26" s="3" t="n"/>
      <c r="F26" s="3" t="n"/>
      <c r="G26" s="4" t="n"/>
      <c r="H26" s="5" t="n"/>
      <c r="I26" s="4" t="n"/>
      <c r="J26" s="6" t="n"/>
      <c r="K26" s="7">
        <f>IF(A26="","",IF(H26="","",H26/4))</f>
        <v/>
      </c>
      <c r="L26" s="6" t="n"/>
      <c r="M26" s="5" t="n"/>
      <c r="N26" s="4" t="n"/>
      <c r="O26" s="8">
        <f>IF(A26="","",IF(OR(J26="",K26=""),"Upcoming",IF(M26&gt;=K26,"Paid",IF(TODAY()&gt;J26,"Overdue","Upcoming"))))</f>
        <v/>
      </c>
      <c r="P26" s="8">
        <f>IF(A26="","",IF(O26="Overdue",TODAY()-J26,0))</f>
        <v/>
      </c>
      <c r="Q26" s="3" t="n"/>
      <c r="R26" s="9">
        <f>IF(A26="","",IFERROR(VLOOKUP(C26,'Dashboard'!$A$18:$D$26,4,FALSE),""))</f>
        <v/>
      </c>
    </row>
    <row r="27">
      <c r="A27" s="3" t="n"/>
      <c r="B27" s="3" t="n"/>
      <c r="C27" s="3" t="n"/>
      <c r="D27" s="3" t="n"/>
      <c r="E27" s="3" t="n"/>
      <c r="F27" s="3" t="n"/>
      <c r="G27" s="4" t="n"/>
      <c r="H27" s="5" t="n"/>
      <c r="I27" s="4" t="n"/>
      <c r="J27" s="6" t="n"/>
      <c r="K27" s="7">
        <f>IF(A27="","",IF(H27="","",H27/4))</f>
        <v/>
      </c>
      <c r="L27" s="6" t="n"/>
      <c r="M27" s="5" t="n"/>
      <c r="N27" s="4" t="n"/>
      <c r="O27" s="8">
        <f>IF(A27="","",IF(OR(J27="",K27=""),"Upcoming",IF(M27&gt;=K27,"Paid",IF(TODAY()&gt;J27,"Overdue","Upcoming"))))</f>
        <v/>
      </c>
      <c r="P27" s="8">
        <f>IF(A27="","",IF(O27="Overdue",TODAY()-J27,0))</f>
        <v/>
      </c>
      <c r="Q27" s="3" t="n"/>
      <c r="R27" s="9">
        <f>IF(A27="","",IFERROR(VLOOKUP(C27,'Dashboard'!$A$18:$D$26,4,FALSE),""))</f>
        <v/>
      </c>
    </row>
    <row r="28">
      <c r="A28" s="3" t="n"/>
      <c r="B28" s="3" t="n"/>
      <c r="C28" s="3" t="n"/>
      <c r="D28" s="3" t="n"/>
      <c r="E28" s="3" t="n"/>
      <c r="F28" s="3" t="n"/>
      <c r="G28" s="4" t="n"/>
      <c r="H28" s="5" t="n"/>
      <c r="I28" s="4" t="n"/>
      <c r="J28" s="6" t="n"/>
      <c r="K28" s="7">
        <f>IF(A28="","",IF(H28="","",H28/4))</f>
        <v/>
      </c>
      <c r="L28" s="6" t="n"/>
      <c r="M28" s="5" t="n"/>
      <c r="N28" s="4" t="n"/>
      <c r="O28" s="8">
        <f>IF(A28="","",IF(OR(J28="",K28=""),"Upcoming",IF(M28&gt;=K28,"Paid",IF(TODAY()&gt;J28,"Overdue","Upcoming"))))</f>
        <v/>
      </c>
      <c r="P28" s="8">
        <f>IF(A28="","",IF(O28="Overdue",TODAY()-J28,0))</f>
        <v/>
      </c>
      <c r="Q28" s="3" t="n"/>
      <c r="R28" s="9">
        <f>IF(A28="","",IFERROR(VLOOKUP(C28,'Dashboard'!$A$18:$D$26,4,FALSE),""))</f>
        <v/>
      </c>
    </row>
    <row r="29">
      <c r="A29" s="3" t="n"/>
      <c r="B29" s="3" t="n"/>
      <c r="C29" s="3" t="n"/>
      <c r="D29" s="3" t="n"/>
      <c r="E29" s="3" t="n"/>
      <c r="F29" s="3" t="n"/>
      <c r="G29" s="4" t="n"/>
      <c r="H29" s="5" t="n"/>
      <c r="I29" s="4" t="n"/>
      <c r="J29" s="6" t="n"/>
      <c r="K29" s="7">
        <f>IF(A29="","",IF(H29="","",H29/4))</f>
        <v/>
      </c>
      <c r="L29" s="6" t="n"/>
      <c r="M29" s="5" t="n"/>
      <c r="N29" s="4" t="n"/>
      <c r="O29" s="8">
        <f>IF(A29="","",IF(OR(J29="",K29=""),"Upcoming",IF(M29&gt;=K29,"Paid",IF(TODAY()&gt;J29,"Overdue","Upcoming"))))</f>
        <v/>
      </c>
      <c r="P29" s="8">
        <f>IF(A29="","",IF(O29="Overdue",TODAY()-J29,0))</f>
        <v/>
      </c>
      <c r="Q29" s="3" t="n"/>
      <c r="R29" s="9">
        <f>IF(A29="","",IFERROR(VLOOKUP(C29,'Dashboard'!$A$18:$D$26,4,FALSE),""))</f>
        <v/>
      </c>
    </row>
    <row r="30">
      <c r="A30" s="3" t="n"/>
      <c r="B30" s="3" t="n"/>
      <c r="C30" s="3" t="n"/>
      <c r="D30" s="3" t="n"/>
      <c r="E30" s="3" t="n"/>
      <c r="F30" s="3" t="n"/>
      <c r="G30" s="4" t="n"/>
      <c r="H30" s="5" t="n"/>
      <c r="I30" s="4" t="n"/>
      <c r="J30" s="6" t="n"/>
      <c r="K30" s="7">
        <f>IF(A30="","",IF(H30="","",H30/4))</f>
        <v/>
      </c>
      <c r="L30" s="6" t="n"/>
      <c r="M30" s="5" t="n"/>
      <c r="N30" s="4" t="n"/>
      <c r="O30" s="8">
        <f>IF(A30="","",IF(OR(J30="",K30=""),"Upcoming",IF(M30&gt;=K30,"Paid",IF(TODAY()&gt;J30,"Overdue","Upcoming"))))</f>
        <v/>
      </c>
      <c r="P30" s="8">
        <f>IF(A30="","",IF(O30="Overdue",TODAY()-J30,0))</f>
        <v/>
      </c>
      <c r="Q30" s="3" t="n"/>
      <c r="R30" s="9">
        <f>IF(A30="","",IFERROR(VLOOKUP(C30,'Dashboard'!$A$18:$D$26,4,FALSE),""))</f>
        <v/>
      </c>
    </row>
    <row r="31">
      <c r="A31" s="3" t="n"/>
      <c r="B31" s="3" t="n"/>
      <c r="C31" s="3" t="n"/>
      <c r="D31" s="3" t="n"/>
      <c r="E31" s="3" t="n"/>
      <c r="F31" s="3" t="n"/>
      <c r="G31" s="4" t="n"/>
      <c r="H31" s="5" t="n"/>
      <c r="I31" s="4" t="n"/>
      <c r="J31" s="6" t="n"/>
      <c r="K31" s="7">
        <f>IF(A31="","",IF(H31="","",H31/4))</f>
        <v/>
      </c>
      <c r="L31" s="6" t="n"/>
      <c r="M31" s="5" t="n"/>
      <c r="N31" s="4" t="n"/>
      <c r="O31" s="8">
        <f>IF(A31="","",IF(OR(J31="",K31=""),"Upcoming",IF(M31&gt;=K31,"Paid",IF(TODAY()&gt;J31,"Overdue","Upcoming"))))</f>
        <v/>
      </c>
      <c r="P31" s="8">
        <f>IF(A31="","",IF(O31="Overdue",TODAY()-J31,0))</f>
        <v/>
      </c>
      <c r="Q31" s="3" t="n"/>
      <c r="R31" s="9">
        <f>IF(A31="","",IFERROR(VLOOKUP(C31,'Dashboard'!$A$18:$D$26,4,FALSE),""))</f>
        <v/>
      </c>
    </row>
    <row r="32">
      <c r="A32" s="3" t="n"/>
      <c r="B32" s="3" t="n"/>
      <c r="C32" s="3" t="n"/>
      <c r="D32" s="3" t="n"/>
      <c r="E32" s="3" t="n"/>
      <c r="F32" s="3" t="n"/>
      <c r="G32" s="4" t="n"/>
      <c r="H32" s="5" t="n"/>
      <c r="I32" s="4" t="n"/>
      <c r="J32" s="6" t="n"/>
      <c r="K32" s="7">
        <f>IF(A32="","",IF(H32="","",H32/4))</f>
        <v/>
      </c>
      <c r="L32" s="6" t="n"/>
      <c r="M32" s="5" t="n"/>
      <c r="N32" s="4" t="n"/>
      <c r="O32" s="8">
        <f>IF(A32="","",IF(OR(J32="",K32=""),"Upcoming",IF(M32&gt;=K32,"Paid",IF(TODAY()&gt;J32,"Overdue","Upcoming"))))</f>
        <v/>
      </c>
      <c r="P32" s="8">
        <f>IF(A32="","",IF(O32="Overdue",TODAY()-J32,0))</f>
        <v/>
      </c>
      <c r="Q32" s="3" t="n"/>
      <c r="R32" s="9">
        <f>IF(A32="","",IFERROR(VLOOKUP(C32,'Dashboard'!$A$18:$D$26,4,FALSE),""))</f>
        <v/>
      </c>
    </row>
    <row r="33">
      <c r="A33" s="3" t="n"/>
      <c r="B33" s="3" t="n"/>
      <c r="C33" s="3" t="n"/>
      <c r="D33" s="3" t="n"/>
      <c r="E33" s="3" t="n"/>
      <c r="F33" s="3" t="n"/>
      <c r="G33" s="4" t="n"/>
      <c r="H33" s="5" t="n"/>
      <c r="I33" s="4" t="n"/>
      <c r="J33" s="6" t="n"/>
      <c r="K33" s="7">
        <f>IF(A33="","",IF(H33="","",H33/4))</f>
        <v/>
      </c>
      <c r="L33" s="6" t="n"/>
      <c r="M33" s="5" t="n"/>
      <c r="N33" s="4" t="n"/>
      <c r="O33" s="8">
        <f>IF(A33="","",IF(OR(J33="",K33=""),"Upcoming",IF(M33&gt;=K33,"Paid",IF(TODAY()&gt;J33,"Overdue","Upcoming"))))</f>
        <v/>
      </c>
      <c r="P33" s="8">
        <f>IF(A33="","",IF(O33="Overdue",TODAY()-J33,0))</f>
        <v/>
      </c>
      <c r="Q33" s="3" t="n"/>
      <c r="R33" s="9">
        <f>IF(A33="","",IFERROR(VLOOKUP(C33,'Dashboard'!$A$18:$D$26,4,FALSE),""))</f>
        <v/>
      </c>
    </row>
    <row r="34">
      <c r="A34" s="3" t="n"/>
      <c r="B34" s="3" t="n"/>
      <c r="C34" s="3" t="n"/>
      <c r="D34" s="3" t="n"/>
      <c r="E34" s="3" t="n"/>
      <c r="F34" s="3" t="n"/>
      <c r="G34" s="4" t="n"/>
      <c r="H34" s="5" t="n"/>
      <c r="I34" s="4" t="n"/>
      <c r="J34" s="6" t="n"/>
      <c r="K34" s="7">
        <f>IF(A34="","",IF(H34="","",H34/4))</f>
        <v/>
      </c>
      <c r="L34" s="6" t="n"/>
      <c r="M34" s="5" t="n"/>
      <c r="N34" s="4" t="n"/>
      <c r="O34" s="8">
        <f>IF(A34="","",IF(OR(J34="",K34=""),"Upcoming",IF(M34&gt;=K34,"Paid",IF(TODAY()&gt;J34,"Overdue","Upcoming"))))</f>
        <v/>
      </c>
      <c r="P34" s="8">
        <f>IF(A34="","",IF(O34="Overdue",TODAY()-J34,0))</f>
        <v/>
      </c>
      <c r="Q34" s="3" t="n"/>
      <c r="R34" s="9">
        <f>IF(A34="","",IFERROR(VLOOKUP(C34,'Dashboard'!$A$18:$D$26,4,FALSE),""))</f>
        <v/>
      </c>
    </row>
    <row r="35">
      <c r="A35" s="3" t="n"/>
      <c r="B35" s="3" t="n"/>
      <c r="C35" s="3" t="n"/>
      <c r="D35" s="3" t="n"/>
      <c r="E35" s="3" t="n"/>
      <c r="F35" s="3" t="n"/>
      <c r="G35" s="4" t="n"/>
      <c r="H35" s="5" t="n"/>
      <c r="I35" s="4" t="n"/>
      <c r="J35" s="6" t="n"/>
      <c r="K35" s="7">
        <f>IF(A35="","",IF(H35="","",H35/4))</f>
        <v/>
      </c>
      <c r="L35" s="6" t="n"/>
      <c r="M35" s="5" t="n"/>
      <c r="N35" s="4" t="n"/>
      <c r="O35" s="8">
        <f>IF(A35="","",IF(OR(J35="",K35=""),"Upcoming",IF(M35&gt;=K35,"Paid",IF(TODAY()&gt;J35,"Overdue","Upcoming"))))</f>
        <v/>
      </c>
      <c r="P35" s="8">
        <f>IF(A35="","",IF(O35="Overdue",TODAY()-J35,0))</f>
        <v/>
      </c>
      <c r="Q35" s="3" t="n"/>
      <c r="R35" s="9">
        <f>IF(A35="","",IFERROR(VLOOKUP(C35,'Dashboard'!$A$18:$D$26,4,FALSE),""))</f>
        <v/>
      </c>
    </row>
    <row r="36">
      <c r="A36" s="3" t="n"/>
      <c r="B36" s="3" t="n"/>
      <c r="C36" s="3" t="n"/>
      <c r="D36" s="3" t="n"/>
      <c r="E36" s="3" t="n"/>
      <c r="F36" s="3" t="n"/>
      <c r="G36" s="4" t="n"/>
      <c r="H36" s="5" t="n"/>
      <c r="I36" s="4" t="n"/>
      <c r="J36" s="6" t="n"/>
      <c r="K36" s="7">
        <f>IF(A36="","",IF(H36="","",H36/4))</f>
        <v/>
      </c>
      <c r="L36" s="6" t="n"/>
      <c r="M36" s="5" t="n"/>
      <c r="N36" s="4" t="n"/>
      <c r="O36" s="8">
        <f>IF(A36="","",IF(OR(J36="",K36=""),"Upcoming",IF(M36&gt;=K36,"Paid",IF(TODAY()&gt;J36,"Overdue","Upcoming"))))</f>
        <v/>
      </c>
      <c r="P36" s="8">
        <f>IF(A36="","",IF(O36="Overdue",TODAY()-J36,0))</f>
        <v/>
      </c>
      <c r="Q36" s="3" t="n"/>
      <c r="R36" s="9">
        <f>IF(A36="","",IFERROR(VLOOKUP(C36,'Dashboard'!$A$18:$D$26,4,FALSE),""))</f>
        <v/>
      </c>
    </row>
    <row r="37">
      <c r="A37" s="3" t="n"/>
      <c r="B37" s="3" t="n"/>
      <c r="C37" s="3" t="n"/>
      <c r="D37" s="3" t="n"/>
      <c r="E37" s="3" t="n"/>
      <c r="F37" s="3" t="n"/>
      <c r="G37" s="4" t="n"/>
      <c r="H37" s="5" t="n"/>
      <c r="I37" s="4" t="n"/>
      <c r="J37" s="6" t="n"/>
      <c r="K37" s="7">
        <f>IF(A37="","",IF(H37="","",H37/4))</f>
        <v/>
      </c>
      <c r="L37" s="6" t="n"/>
      <c r="M37" s="5" t="n"/>
      <c r="N37" s="4" t="n"/>
      <c r="O37" s="8">
        <f>IF(A37="","",IF(OR(J37="",K37=""),"Upcoming",IF(M37&gt;=K37,"Paid",IF(TODAY()&gt;J37,"Overdue","Upcoming"))))</f>
        <v/>
      </c>
      <c r="P37" s="8">
        <f>IF(A37="","",IF(O37="Overdue",TODAY()-J37,0))</f>
        <v/>
      </c>
      <c r="Q37" s="3" t="n"/>
      <c r="R37" s="9">
        <f>IF(A37="","",IFERROR(VLOOKUP(C37,'Dashboard'!$A$18:$D$26,4,FALSE),""))</f>
        <v/>
      </c>
    </row>
    <row r="38">
      <c r="A38" s="3" t="n"/>
      <c r="B38" s="3" t="n"/>
      <c r="C38" s="3" t="n"/>
      <c r="D38" s="3" t="n"/>
      <c r="E38" s="3" t="n"/>
      <c r="F38" s="3" t="n"/>
      <c r="G38" s="4" t="n"/>
      <c r="H38" s="5" t="n"/>
      <c r="I38" s="4" t="n"/>
      <c r="J38" s="6" t="n"/>
      <c r="K38" s="7">
        <f>IF(A38="","",IF(H38="","",H38/4))</f>
        <v/>
      </c>
      <c r="L38" s="6" t="n"/>
      <c r="M38" s="5" t="n"/>
      <c r="N38" s="4" t="n"/>
      <c r="O38" s="8">
        <f>IF(A38="","",IF(OR(J38="",K38=""),"Upcoming",IF(M38&gt;=K38,"Paid",IF(TODAY()&gt;J38,"Overdue","Upcoming"))))</f>
        <v/>
      </c>
      <c r="P38" s="8">
        <f>IF(A38="","",IF(O38="Overdue",TODAY()-J38,0))</f>
        <v/>
      </c>
      <c r="Q38" s="3" t="n"/>
      <c r="R38" s="9">
        <f>IF(A38="","",IFERROR(VLOOKUP(C38,'Dashboard'!$A$18:$D$26,4,FALSE),""))</f>
        <v/>
      </c>
    </row>
    <row r="39">
      <c r="A39" s="3" t="n"/>
      <c r="B39" s="3" t="n"/>
      <c r="C39" s="3" t="n"/>
      <c r="D39" s="3" t="n"/>
      <c r="E39" s="3" t="n"/>
      <c r="F39" s="3" t="n"/>
      <c r="G39" s="4" t="n"/>
      <c r="H39" s="5" t="n"/>
      <c r="I39" s="4" t="n"/>
      <c r="J39" s="6" t="n"/>
      <c r="K39" s="7">
        <f>IF(A39="","",IF(H39="","",H39/4))</f>
        <v/>
      </c>
      <c r="L39" s="6" t="n"/>
      <c r="M39" s="5" t="n"/>
      <c r="N39" s="4" t="n"/>
      <c r="O39" s="8">
        <f>IF(A39="","",IF(OR(J39="",K39=""),"Upcoming",IF(M39&gt;=K39,"Paid",IF(TODAY()&gt;J39,"Overdue","Upcoming"))))</f>
        <v/>
      </c>
      <c r="P39" s="8">
        <f>IF(A39="","",IF(O39="Overdue",TODAY()-J39,0))</f>
        <v/>
      </c>
      <c r="Q39" s="3" t="n"/>
      <c r="R39" s="9">
        <f>IF(A39="","",IFERROR(VLOOKUP(C39,'Dashboard'!$A$18:$D$26,4,FALSE),""))</f>
        <v/>
      </c>
    </row>
    <row r="40">
      <c r="A40" s="3" t="n"/>
      <c r="B40" s="3" t="n"/>
      <c r="C40" s="3" t="n"/>
      <c r="D40" s="3" t="n"/>
      <c r="E40" s="3" t="n"/>
      <c r="F40" s="3" t="n"/>
      <c r="G40" s="4" t="n"/>
      <c r="H40" s="5" t="n"/>
      <c r="I40" s="4" t="n"/>
      <c r="J40" s="6" t="n"/>
      <c r="K40" s="7">
        <f>IF(A40="","",IF(H40="","",H40/4))</f>
        <v/>
      </c>
      <c r="L40" s="6" t="n"/>
      <c r="M40" s="5" t="n"/>
      <c r="N40" s="4" t="n"/>
      <c r="O40" s="8">
        <f>IF(A40="","",IF(OR(J40="",K40=""),"Upcoming",IF(M40&gt;=K40,"Paid",IF(TODAY()&gt;J40,"Overdue","Upcoming"))))</f>
        <v/>
      </c>
      <c r="P40" s="8">
        <f>IF(A40="","",IF(O40="Overdue",TODAY()-J40,0))</f>
        <v/>
      </c>
      <c r="Q40" s="3" t="n"/>
      <c r="R40" s="9">
        <f>IF(A40="","",IFERROR(VLOOKUP(C40,'Dashboard'!$A$18:$D$26,4,FALSE),""))</f>
        <v/>
      </c>
    </row>
    <row r="41">
      <c r="A41" s="3" t="n"/>
      <c r="B41" s="3" t="n"/>
      <c r="C41" s="3" t="n"/>
      <c r="D41" s="3" t="n"/>
      <c r="E41" s="3" t="n"/>
      <c r="F41" s="3" t="n"/>
      <c r="G41" s="4" t="n"/>
      <c r="H41" s="5" t="n"/>
      <c r="I41" s="4" t="n"/>
      <c r="J41" s="6" t="n"/>
      <c r="K41" s="7">
        <f>IF(A41="","",IF(H41="","",H41/4))</f>
        <v/>
      </c>
      <c r="L41" s="6" t="n"/>
      <c r="M41" s="5" t="n"/>
      <c r="N41" s="4" t="n"/>
      <c r="O41" s="8">
        <f>IF(A41="","",IF(OR(J41="",K41=""),"Upcoming",IF(M41&gt;=K41,"Paid",IF(TODAY()&gt;J41,"Overdue","Upcoming"))))</f>
        <v/>
      </c>
      <c r="P41" s="8">
        <f>IF(A41="","",IF(O41="Overdue",TODAY()-J41,0))</f>
        <v/>
      </c>
      <c r="Q41" s="3" t="n"/>
      <c r="R41" s="9">
        <f>IF(A41="","",IFERROR(VLOOKUP(C41,'Dashboard'!$A$18:$D$26,4,FALSE),""))</f>
        <v/>
      </c>
    </row>
    <row r="42">
      <c r="A42" s="3" t="n"/>
      <c r="B42" s="3" t="n"/>
      <c r="C42" s="3" t="n"/>
      <c r="D42" s="3" t="n"/>
      <c r="E42" s="3" t="n"/>
      <c r="F42" s="3" t="n"/>
      <c r="G42" s="4" t="n"/>
      <c r="H42" s="5" t="n"/>
      <c r="I42" s="4" t="n"/>
      <c r="J42" s="6" t="n"/>
      <c r="K42" s="7">
        <f>IF(A42="","",IF(H42="","",H42/4))</f>
        <v/>
      </c>
      <c r="L42" s="6" t="n"/>
      <c r="M42" s="5" t="n"/>
      <c r="N42" s="4" t="n"/>
      <c r="O42" s="8">
        <f>IF(A42="","",IF(OR(J42="",K42=""),"Upcoming",IF(M42&gt;=K42,"Paid",IF(TODAY()&gt;J42,"Overdue","Upcoming"))))</f>
        <v/>
      </c>
      <c r="P42" s="8">
        <f>IF(A42="","",IF(O42="Overdue",TODAY()-J42,0))</f>
        <v/>
      </c>
      <c r="Q42" s="3" t="n"/>
      <c r="R42" s="9">
        <f>IF(A42="","",IFERROR(VLOOKUP(C42,'Dashboard'!$A$18:$D$26,4,FALSE),""))</f>
        <v/>
      </c>
    </row>
    <row r="43">
      <c r="A43" s="3" t="n"/>
      <c r="B43" s="3" t="n"/>
      <c r="C43" s="3" t="n"/>
      <c r="D43" s="3" t="n"/>
      <c r="E43" s="3" t="n"/>
      <c r="F43" s="3" t="n"/>
      <c r="G43" s="4" t="n"/>
      <c r="H43" s="5" t="n"/>
      <c r="I43" s="4" t="n"/>
      <c r="J43" s="6" t="n"/>
      <c r="K43" s="7">
        <f>IF(A43="","",IF(H43="","",H43/4))</f>
        <v/>
      </c>
      <c r="L43" s="6" t="n"/>
      <c r="M43" s="5" t="n"/>
      <c r="N43" s="4" t="n"/>
      <c r="O43" s="8">
        <f>IF(A43="","",IF(OR(J43="",K43=""),"Upcoming",IF(M43&gt;=K43,"Paid",IF(TODAY()&gt;J43,"Overdue","Upcoming"))))</f>
        <v/>
      </c>
      <c r="P43" s="8">
        <f>IF(A43="","",IF(O43="Overdue",TODAY()-J43,0))</f>
        <v/>
      </c>
      <c r="Q43" s="3" t="n"/>
      <c r="R43" s="9">
        <f>IF(A43="","",IFERROR(VLOOKUP(C43,'Dashboard'!$A$18:$D$26,4,FALSE),""))</f>
        <v/>
      </c>
    </row>
    <row r="44">
      <c r="A44" s="3" t="n"/>
      <c r="B44" s="3" t="n"/>
      <c r="C44" s="3" t="n"/>
      <c r="D44" s="3" t="n"/>
      <c r="E44" s="3" t="n"/>
      <c r="F44" s="3" t="n"/>
      <c r="G44" s="4" t="n"/>
      <c r="H44" s="5" t="n"/>
      <c r="I44" s="4" t="n"/>
      <c r="J44" s="6" t="n"/>
      <c r="K44" s="7">
        <f>IF(A44="","",IF(H44="","",H44/4))</f>
        <v/>
      </c>
      <c r="L44" s="6" t="n"/>
      <c r="M44" s="5" t="n"/>
      <c r="N44" s="4" t="n"/>
      <c r="O44" s="8">
        <f>IF(A44="","",IF(OR(J44="",K44=""),"Upcoming",IF(M44&gt;=K44,"Paid",IF(TODAY()&gt;J44,"Overdue","Upcoming"))))</f>
        <v/>
      </c>
      <c r="P44" s="8">
        <f>IF(A44="","",IF(O44="Overdue",TODAY()-J44,0))</f>
        <v/>
      </c>
      <c r="Q44" s="3" t="n"/>
      <c r="R44" s="9">
        <f>IF(A44="","",IFERROR(VLOOKUP(C44,'Dashboard'!$A$18:$D$26,4,FALSE),""))</f>
        <v/>
      </c>
    </row>
    <row r="45">
      <c r="A45" s="3" t="n"/>
      <c r="B45" s="3" t="n"/>
      <c r="C45" s="3" t="n"/>
      <c r="D45" s="3" t="n"/>
      <c r="E45" s="3" t="n"/>
      <c r="F45" s="3" t="n"/>
      <c r="G45" s="4" t="n"/>
      <c r="H45" s="5" t="n"/>
      <c r="I45" s="4" t="n"/>
      <c r="J45" s="6" t="n"/>
      <c r="K45" s="7">
        <f>IF(A45="","",IF(H45="","",H45/4))</f>
        <v/>
      </c>
      <c r="L45" s="6" t="n"/>
      <c r="M45" s="5" t="n"/>
      <c r="N45" s="4" t="n"/>
      <c r="O45" s="8">
        <f>IF(A45="","",IF(OR(J45="",K45=""),"Upcoming",IF(M45&gt;=K45,"Paid",IF(TODAY()&gt;J45,"Overdue","Upcoming"))))</f>
        <v/>
      </c>
      <c r="P45" s="8">
        <f>IF(A45="","",IF(O45="Overdue",TODAY()-J45,0))</f>
        <v/>
      </c>
      <c r="Q45" s="3" t="n"/>
      <c r="R45" s="9">
        <f>IF(A45="","",IFERROR(VLOOKUP(C45,'Dashboard'!$A$18:$D$26,4,FALSE),""))</f>
        <v/>
      </c>
    </row>
    <row r="46">
      <c r="A46" s="3" t="n"/>
      <c r="B46" s="3" t="n"/>
      <c r="C46" s="3" t="n"/>
      <c r="D46" s="3" t="n"/>
      <c r="E46" s="3" t="n"/>
      <c r="F46" s="3" t="n"/>
      <c r="G46" s="4" t="n"/>
      <c r="H46" s="5" t="n"/>
      <c r="I46" s="4" t="n"/>
      <c r="J46" s="6" t="n"/>
      <c r="K46" s="7">
        <f>IF(A46="","",IF(H46="","",H46/4))</f>
        <v/>
      </c>
      <c r="L46" s="6" t="n"/>
      <c r="M46" s="5" t="n"/>
      <c r="N46" s="4" t="n"/>
      <c r="O46" s="8">
        <f>IF(A46="","",IF(OR(J46="",K46=""),"Upcoming",IF(M46&gt;=K46,"Paid",IF(TODAY()&gt;J46,"Overdue","Upcoming"))))</f>
        <v/>
      </c>
      <c r="P46" s="8">
        <f>IF(A46="","",IF(O46="Overdue",TODAY()-J46,0))</f>
        <v/>
      </c>
      <c r="Q46" s="3" t="n"/>
      <c r="R46" s="9">
        <f>IF(A46="","",IFERROR(VLOOKUP(C46,'Dashboard'!$A$18:$D$26,4,FALSE),""))</f>
        <v/>
      </c>
    </row>
    <row r="47">
      <c r="A47" s="3" t="n"/>
      <c r="B47" s="3" t="n"/>
      <c r="C47" s="3" t="n"/>
      <c r="D47" s="3" t="n"/>
      <c r="E47" s="3" t="n"/>
      <c r="F47" s="3" t="n"/>
      <c r="G47" s="4" t="n"/>
      <c r="H47" s="5" t="n"/>
      <c r="I47" s="4" t="n"/>
      <c r="J47" s="6" t="n"/>
      <c r="K47" s="7">
        <f>IF(A47="","",IF(H47="","",H47/4))</f>
        <v/>
      </c>
      <c r="L47" s="6" t="n"/>
      <c r="M47" s="5" t="n"/>
      <c r="N47" s="4" t="n"/>
      <c r="O47" s="8">
        <f>IF(A47="","",IF(OR(J47="",K47=""),"Upcoming",IF(M47&gt;=K47,"Paid",IF(TODAY()&gt;J47,"Overdue","Upcoming"))))</f>
        <v/>
      </c>
      <c r="P47" s="8">
        <f>IF(A47="","",IF(O47="Overdue",TODAY()-J47,0))</f>
        <v/>
      </c>
      <c r="Q47" s="3" t="n"/>
      <c r="R47" s="9">
        <f>IF(A47="","",IFERROR(VLOOKUP(C47,'Dashboard'!$A$18:$D$26,4,FALSE),""))</f>
        <v/>
      </c>
    </row>
    <row r="48">
      <c r="A48" s="3" t="n"/>
      <c r="B48" s="3" t="n"/>
      <c r="C48" s="3" t="n"/>
      <c r="D48" s="3" t="n"/>
      <c r="E48" s="3" t="n"/>
      <c r="F48" s="3" t="n"/>
      <c r="G48" s="4" t="n"/>
      <c r="H48" s="5" t="n"/>
      <c r="I48" s="4" t="n"/>
      <c r="J48" s="6" t="n"/>
      <c r="K48" s="7">
        <f>IF(A48="","",IF(H48="","",H48/4))</f>
        <v/>
      </c>
      <c r="L48" s="6" t="n"/>
      <c r="M48" s="5" t="n"/>
      <c r="N48" s="4" t="n"/>
      <c r="O48" s="8">
        <f>IF(A48="","",IF(OR(J48="",K48=""),"Upcoming",IF(M48&gt;=K48,"Paid",IF(TODAY()&gt;J48,"Overdue","Upcoming"))))</f>
        <v/>
      </c>
      <c r="P48" s="8">
        <f>IF(A48="","",IF(O48="Overdue",TODAY()-J48,0))</f>
        <v/>
      </c>
      <c r="Q48" s="3" t="n"/>
      <c r="R48" s="9">
        <f>IF(A48="","",IFERROR(VLOOKUP(C48,'Dashboard'!$A$18:$D$26,4,FALSE),""))</f>
        <v/>
      </c>
    </row>
    <row r="49">
      <c r="A49" s="3" t="n"/>
      <c r="B49" s="3" t="n"/>
      <c r="C49" s="3" t="n"/>
      <c r="D49" s="3" t="n"/>
      <c r="E49" s="3" t="n"/>
      <c r="F49" s="3" t="n"/>
      <c r="G49" s="4" t="n"/>
      <c r="H49" s="5" t="n"/>
      <c r="I49" s="4" t="n"/>
      <c r="J49" s="6" t="n"/>
      <c r="K49" s="7">
        <f>IF(A49="","",IF(H49="","",H49/4))</f>
        <v/>
      </c>
      <c r="L49" s="6" t="n"/>
      <c r="M49" s="5" t="n"/>
      <c r="N49" s="4" t="n"/>
      <c r="O49" s="8">
        <f>IF(A49="","",IF(OR(J49="",K49=""),"Upcoming",IF(M49&gt;=K49,"Paid",IF(TODAY()&gt;J49,"Overdue","Upcoming"))))</f>
        <v/>
      </c>
      <c r="P49" s="8">
        <f>IF(A49="","",IF(O49="Overdue",TODAY()-J49,0))</f>
        <v/>
      </c>
      <c r="Q49" s="3" t="n"/>
      <c r="R49" s="9">
        <f>IF(A49="","",IFERROR(VLOOKUP(C49,'Dashboard'!$A$18:$D$26,4,FALSE),""))</f>
        <v/>
      </c>
    </row>
    <row r="50">
      <c r="A50" s="3" t="n"/>
      <c r="B50" s="3" t="n"/>
      <c r="C50" s="3" t="n"/>
      <c r="D50" s="3" t="n"/>
      <c r="E50" s="3" t="n"/>
      <c r="F50" s="3" t="n"/>
      <c r="G50" s="4" t="n"/>
      <c r="H50" s="5" t="n"/>
      <c r="I50" s="4" t="n"/>
      <c r="J50" s="6" t="n"/>
      <c r="K50" s="7">
        <f>IF(A50="","",IF(H50="","",H50/4))</f>
        <v/>
      </c>
      <c r="L50" s="6" t="n"/>
      <c r="M50" s="5" t="n"/>
      <c r="N50" s="4" t="n"/>
      <c r="O50" s="8">
        <f>IF(A50="","",IF(OR(J50="",K50=""),"Upcoming",IF(M50&gt;=K50,"Paid",IF(TODAY()&gt;J50,"Overdue","Upcoming"))))</f>
        <v/>
      </c>
      <c r="P50" s="8">
        <f>IF(A50="","",IF(O50="Overdue",TODAY()-J50,0))</f>
        <v/>
      </c>
      <c r="Q50" s="3" t="n"/>
      <c r="R50" s="9">
        <f>IF(A50="","",IFERROR(VLOOKUP(C50,'Dashboard'!$A$18:$D$26,4,FALSE),""))</f>
        <v/>
      </c>
    </row>
    <row r="51">
      <c r="A51" s="3" t="n"/>
      <c r="B51" s="3" t="n"/>
      <c r="C51" s="3" t="n"/>
      <c r="D51" s="3" t="n"/>
      <c r="E51" s="3" t="n"/>
      <c r="F51" s="3" t="n"/>
      <c r="G51" s="4" t="n"/>
      <c r="H51" s="5" t="n"/>
      <c r="I51" s="4" t="n"/>
      <c r="J51" s="6" t="n"/>
      <c r="K51" s="7">
        <f>IF(A51="","",IF(H51="","",H51/4))</f>
        <v/>
      </c>
      <c r="L51" s="6" t="n"/>
      <c r="M51" s="5" t="n"/>
      <c r="N51" s="4" t="n"/>
      <c r="O51" s="8">
        <f>IF(A51="","",IF(OR(J51="",K51=""),"Upcoming",IF(M51&gt;=K51,"Paid",IF(TODAY()&gt;J51,"Overdue","Upcoming"))))</f>
        <v/>
      </c>
      <c r="P51" s="8">
        <f>IF(A51="","",IF(O51="Overdue",TODAY()-J51,0))</f>
        <v/>
      </c>
      <c r="Q51" s="3" t="n"/>
      <c r="R51" s="9">
        <f>IF(A51="","",IFERROR(VLOOKUP(C51,'Dashboard'!$A$18:$D$26,4,FALSE),""))</f>
        <v/>
      </c>
    </row>
    <row r="52">
      <c r="A52" s="3" t="n"/>
      <c r="B52" s="3" t="n"/>
      <c r="C52" s="3" t="n"/>
      <c r="D52" s="3" t="n"/>
      <c r="E52" s="3" t="n"/>
      <c r="F52" s="3" t="n"/>
      <c r="G52" s="4" t="n"/>
      <c r="H52" s="5" t="n"/>
      <c r="I52" s="4" t="n"/>
      <c r="J52" s="6" t="n"/>
      <c r="K52" s="7">
        <f>IF(A52="","",IF(H52="","",H52/4))</f>
        <v/>
      </c>
      <c r="L52" s="6" t="n"/>
      <c r="M52" s="5" t="n"/>
      <c r="N52" s="4" t="n"/>
      <c r="O52" s="8">
        <f>IF(A52="","",IF(OR(J52="",K52=""),"Upcoming",IF(M52&gt;=K52,"Paid",IF(TODAY()&gt;J52,"Overdue","Upcoming"))))</f>
        <v/>
      </c>
      <c r="P52" s="8">
        <f>IF(A52="","",IF(O52="Overdue",TODAY()-J52,0))</f>
        <v/>
      </c>
      <c r="Q52" s="3" t="n"/>
      <c r="R52" s="9">
        <f>IF(A52="","",IFERROR(VLOOKUP(C52,'Dashboard'!$A$18:$D$26,4,FALSE),""))</f>
        <v/>
      </c>
    </row>
    <row r="53">
      <c r="A53" s="3" t="n"/>
      <c r="B53" s="3" t="n"/>
      <c r="C53" s="3" t="n"/>
      <c r="D53" s="3" t="n"/>
      <c r="E53" s="3" t="n"/>
      <c r="F53" s="3" t="n"/>
      <c r="G53" s="4" t="n"/>
      <c r="H53" s="5" t="n"/>
      <c r="I53" s="4" t="n"/>
      <c r="J53" s="6" t="n"/>
      <c r="K53" s="7">
        <f>IF(A53="","",IF(H53="","",H53/4))</f>
        <v/>
      </c>
      <c r="L53" s="6" t="n"/>
      <c r="M53" s="5" t="n"/>
      <c r="N53" s="4" t="n"/>
      <c r="O53" s="8">
        <f>IF(A53="","",IF(OR(J53="",K53=""),"Upcoming",IF(M53&gt;=K53,"Paid",IF(TODAY()&gt;J53,"Overdue","Upcoming"))))</f>
        <v/>
      </c>
      <c r="P53" s="8">
        <f>IF(A53="","",IF(O53="Overdue",TODAY()-J53,0))</f>
        <v/>
      </c>
      <c r="Q53" s="3" t="n"/>
      <c r="R53" s="9">
        <f>IF(A53="","",IFERROR(VLOOKUP(C53,'Dashboard'!$A$18:$D$26,4,FALSE),""))</f>
        <v/>
      </c>
    </row>
    <row r="54">
      <c r="A54" s="3" t="n"/>
      <c r="B54" s="3" t="n"/>
      <c r="C54" s="3" t="n"/>
      <c r="D54" s="3" t="n"/>
      <c r="E54" s="3" t="n"/>
      <c r="F54" s="3" t="n"/>
      <c r="G54" s="4" t="n"/>
      <c r="H54" s="5" t="n"/>
      <c r="I54" s="4" t="n"/>
      <c r="J54" s="6" t="n"/>
      <c r="K54" s="7">
        <f>IF(A54="","",IF(H54="","",H54/4))</f>
        <v/>
      </c>
      <c r="L54" s="6" t="n"/>
      <c r="M54" s="5" t="n"/>
      <c r="N54" s="4" t="n"/>
      <c r="O54" s="8">
        <f>IF(A54="","",IF(OR(J54="",K54=""),"Upcoming",IF(M54&gt;=K54,"Paid",IF(TODAY()&gt;J54,"Overdue","Upcoming"))))</f>
        <v/>
      </c>
      <c r="P54" s="8">
        <f>IF(A54="","",IF(O54="Overdue",TODAY()-J54,0))</f>
        <v/>
      </c>
      <c r="Q54" s="3" t="n"/>
      <c r="R54" s="9">
        <f>IF(A54="","",IFERROR(VLOOKUP(C54,'Dashboard'!$A$18:$D$26,4,FALSE),""))</f>
        <v/>
      </c>
    </row>
    <row r="55">
      <c r="A55" s="3" t="n"/>
      <c r="B55" s="3" t="n"/>
      <c r="C55" s="3" t="n"/>
      <c r="D55" s="3" t="n"/>
      <c r="E55" s="3" t="n"/>
      <c r="F55" s="3" t="n"/>
      <c r="G55" s="4" t="n"/>
      <c r="H55" s="5" t="n"/>
      <c r="I55" s="4" t="n"/>
      <c r="J55" s="6" t="n"/>
      <c r="K55" s="7">
        <f>IF(A55="","",IF(H55="","",H55/4))</f>
        <v/>
      </c>
      <c r="L55" s="6" t="n"/>
      <c r="M55" s="5" t="n"/>
      <c r="N55" s="4" t="n"/>
      <c r="O55" s="8">
        <f>IF(A55="","",IF(OR(J55="",K55=""),"Upcoming",IF(M55&gt;=K55,"Paid",IF(TODAY()&gt;J55,"Overdue","Upcoming"))))</f>
        <v/>
      </c>
      <c r="P55" s="8">
        <f>IF(A55="","",IF(O55="Overdue",TODAY()-J55,0))</f>
        <v/>
      </c>
      <c r="Q55" s="3" t="n"/>
      <c r="R55" s="9">
        <f>IF(A55="","",IFERROR(VLOOKUP(C55,'Dashboard'!$A$18:$D$26,4,FALSE),""))</f>
        <v/>
      </c>
    </row>
    <row r="56">
      <c r="A56" s="3" t="n"/>
      <c r="B56" s="3" t="n"/>
      <c r="C56" s="3" t="n"/>
      <c r="D56" s="3" t="n"/>
      <c r="E56" s="3" t="n"/>
      <c r="F56" s="3" t="n"/>
      <c r="G56" s="4" t="n"/>
      <c r="H56" s="5" t="n"/>
      <c r="I56" s="4" t="n"/>
      <c r="J56" s="6" t="n"/>
      <c r="K56" s="7">
        <f>IF(A56="","",IF(H56="","",H56/4))</f>
        <v/>
      </c>
      <c r="L56" s="6" t="n"/>
      <c r="M56" s="5" t="n"/>
      <c r="N56" s="4" t="n"/>
      <c r="O56" s="8">
        <f>IF(A56="","",IF(OR(J56="",K56=""),"Upcoming",IF(M56&gt;=K56,"Paid",IF(TODAY()&gt;J56,"Overdue","Upcoming"))))</f>
        <v/>
      </c>
      <c r="P56" s="8">
        <f>IF(A56="","",IF(O56="Overdue",TODAY()-J56,0))</f>
        <v/>
      </c>
      <c r="Q56" s="3" t="n"/>
      <c r="R56" s="9">
        <f>IF(A56="","",IFERROR(VLOOKUP(C56,'Dashboard'!$A$18:$D$26,4,FALSE),""))</f>
        <v/>
      </c>
    </row>
    <row r="57">
      <c r="A57" s="3" t="n"/>
      <c r="B57" s="3" t="n"/>
      <c r="C57" s="3" t="n"/>
      <c r="D57" s="3" t="n"/>
      <c r="E57" s="3" t="n"/>
      <c r="F57" s="3" t="n"/>
      <c r="G57" s="4" t="n"/>
      <c r="H57" s="5" t="n"/>
      <c r="I57" s="4" t="n"/>
      <c r="J57" s="6" t="n"/>
      <c r="K57" s="7">
        <f>IF(A57="","",IF(H57="","",H57/4))</f>
        <v/>
      </c>
      <c r="L57" s="6" t="n"/>
      <c r="M57" s="5" t="n"/>
      <c r="N57" s="4" t="n"/>
      <c r="O57" s="8">
        <f>IF(A57="","",IF(OR(J57="",K57=""),"Upcoming",IF(M57&gt;=K57,"Paid",IF(TODAY()&gt;J57,"Overdue","Upcoming"))))</f>
        <v/>
      </c>
      <c r="P57" s="8">
        <f>IF(A57="","",IF(O57="Overdue",TODAY()-J57,0))</f>
        <v/>
      </c>
      <c r="Q57" s="3" t="n"/>
      <c r="R57" s="9">
        <f>IF(A57="","",IFERROR(VLOOKUP(C57,'Dashboard'!$A$18:$D$26,4,FALSE),""))</f>
        <v/>
      </c>
    </row>
    <row r="58">
      <c r="A58" s="3" t="n"/>
      <c r="B58" s="3" t="n"/>
      <c r="C58" s="3" t="n"/>
      <c r="D58" s="3" t="n"/>
      <c r="E58" s="3" t="n"/>
      <c r="F58" s="3" t="n"/>
      <c r="G58" s="4" t="n"/>
      <c r="H58" s="5" t="n"/>
      <c r="I58" s="4" t="n"/>
      <c r="J58" s="6" t="n"/>
      <c r="K58" s="7">
        <f>IF(A58="","",IF(H58="","",H58/4))</f>
        <v/>
      </c>
      <c r="L58" s="6" t="n"/>
      <c r="M58" s="5" t="n"/>
      <c r="N58" s="4" t="n"/>
      <c r="O58" s="8">
        <f>IF(A58="","",IF(OR(J58="",K58=""),"Upcoming",IF(M58&gt;=K58,"Paid",IF(TODAY()&gt;J58,"Overdue","Upcoming"))))</f>
        <v/>
      </c>
      <c r="P58" s="8">
        <f>IF(A58="","",IF(O58="Overdue",TODAY()-J58,0))</f>
        <v/>
      </c>
      <c r="Q58" s="3" t="n"/>
      <c r="R58" s="9">
        <f>IF(A58="","",IFERROR(VLOOKUP(C58,'Dashboard'!$A$18:$D$26,4,FALSE),""))</f>
        <v/>
      </c>
    </row>
    <row r="59">
      <c r="A59" s="3" t="n"/>
      <c r="B59" s="3" t="n"/>
      <c r="C59" s="3" t="n"/>
      <c r="D59" s="3" t="n"/>
      <c r="E59" s="3" t="n"/>
      <c r="F59" s="3" t="n"/>
      <c r="G59" s="4" t="n"/>
      <c r="H59" s="5" t="n"/>
      <c r="I59" s="4" t="n"/>
      <c r="J59" s="6" t="n"/>
      <c r="K59" s="7">
        <f>IF(A59="","",IF(H59="","",H59/4))</f>
        <v/>
      </c>
      <c r="L59" s="6" t="n"/>
      <c r="M59" s="5" t="n"/>
      <c r="N59" s="4" t="n"/>
      <c r="O59" s="8">
        <f>IF(A59="","",IF(OR(J59="",K59=""),"Upcoming",IF(M59&gt;=K59,"Paid",IF(TODAY()&gt;J59,"Overdue","Upcoming"))))</f>
        <v/>
      </c>
      <c r="P59" s="8">
        <f>IF(A59="","",IF(O59="Overdue",TODAY()-J59,0))</f>
        <v/>
      </c>
      <c r="Q59" s="3" t="n"/>
      <c r="R59" s="9">
        <f>IF(A59="","",IFERROR(VLOOKUP(C59,'Dashboard'!$A$18:$D$26,4,FALSE),""))</f>
        <v/>
      </c>
    </row>
    <row r="60">
      <c r="A60" s="3" t="n"/>
      <c r="B60" s="3" t="n"/>
      <c r="C60" s="3" t="n"/>
      <c r="D60" s="3" t="n"/>
      <c r="E60" s="3" t="n"/>
      <c r="F60" s="3" t="n"/>
      <c r="G60" s="4" t="n"/>
      <c r="H60" s="5" t="n"/>
      <c r="I60" s="4" t="n"/>
      <c r="J60" s="6" t="n"/>
      <c r="K60" s="7">
        <f>IF(A60="","",IF(H60="","",H60/4))</f>
        <v/>
      </c>
      <c r="L60" s="6" t="n"/>
      <c r="M60" s="5" t="n"/>
      <c r="N60" s="4" t="n"/>
      <c r="O60" s="8">
        <f>IF(A60="","",IF(OR(J60="",K60=""),"Upcoming",IF(M60&gt;=K60,"Paid",IF(TODAY()&gt;J60,"Overdue","Upcoming"))))</f>
        <v/>
      </c>
      <c r="P60" s="8">
        <f>IF(A60="","",IF(O60="Overdue",TODAY()-J60,0))</f>
        <v/>
      </c>
      <c r="Q60" s="3" t="n"/>
      <c r="R60" s="9">
        <f>IF(A60="","",IFERROR(VLOOKUP(C60,'Dashboard'!$A$18:$D$26,4,FALSE),""))</f>
        <v/>
      </c>
    </row>
    <row r="61">
      <c r="A61" s="3" t="n"/>
      <c r="B61" s="3" t="n"/>
      <c r="C61" s="3" t="n"/>
      <c r="D61" s="3" t="n"/>
      <c r="E61" s="3" t="n"/>
      <c r="F61" s="3" t="n"/>
      <c r="G61" s="4" t="n"/>
      <c r="H61" s="5" t="n"/>
      <c r="I61" s="4" t="n"/>
      <c r="J61" s="6" t="n"/>
      <c r="K61" s="7">
        <f>IF(A61="","",IF(H61="","",H61/4))</f>
        <v/>
      </c>
      <c r="L61" s="6" t="n"/>
      <c r="M61" s="5" t="n"/>
      <c r="N61" s="4" t="n"/>
      <c r="O61" s="8">
        <f>IF(A61="","",IF(OR(J61="",K61=""),"Upcoming",IF(M61&gt;=K61,"Paid",IF(TODAY()&gt;J61,"Overdue","Upcoming"))))</f>
        <v/>
      </c>
      <c r="P61" s="8">
        <f>IF(A61="","",IF(O61="Overdue",TODAY()-J61,0))</f>
        <v/>
      </c>
      <c r="Q61" s="3" t="n"/>
      <c r="R61" s="9">
        <f>IF(A61="","",IFERROR(VLOOKUP(C61,'Dashboard'!$A$18:$D$26,4,FALSE),""))</f>
        <v/>
      </c>
    </row>
    <row r="62">
      <c r="A62" s="3" t="n"/>
      <c r="B62" s="3" t="n"/>
      <c r="C62" s="3" t="n"/>
      <c r="D62" s="3" t="n"/>
      <c r="E62" s="3" t="n"/>
      <c r="F62" s="3" t="n"/>
      <c r="G62" s="4" t="n"/>
      <c r="H62" s="5" t="n"/>
      <c r="I62" s="4" t="n"/>
      <c r="J62" s="6" t="n"/>
      <c r="K62" s="7">
        <f>IF(A62="","",IF(H62="","",H62/4))</f>
        <v/>
      </c>
      <c r="L62" s="6" t="n"/>
      <c r="M62" s="5" t="n"/>
      <c r="N62" s="4" t="n"/>
      <c r="O62" s="8">
        <f>IF(A62="","",IF(OR(J62="",K62=""),"Upcoming",IF(M62&gt;=K62,"Paid",IF(TODAY()&gt;J62,"Overdue","Upcoming"))))</f>
        <v/>
      </c>
      <c r="P62" s="8">
        <f>IF(A62="","",IF(O62="Overdue",TODAY()-J62,0))</f>
        <v/>
      </c>
      <c r="Q62" s="3" t="n"/>
      <c r="R62" s="9">
        <f>IF(A62="","",IFERROR(VLOOKUP(C62,'Dashboard'!$A$18:$D$26,4,FALSE),""))</f>
        <v/>
      </c>
    </row>
    <row r="63">
      <c r="A63" s="3" t="n"/>
      <c r="B63" s="3" t="n"/>
      <c r="C63" s="3" t="n"/>
      <c r="D63" s="3" t="n"/>
      <c r="E63" s="3" t="n"/>
      <c r="F63" s="3" t="n"/>
      <c r="G63" s="4" t="n"/>
      <c r="H63" s="5" t="n"/>
      <c r="I63" s="4" t="n"/>
      <c r="J63" s="6" t="n"/>
      <c r="K63" s="7">
        <f>IF(A63="","",IF(H63="","",H63/4))</f>
        <v/>
      </c>
      <c r="L63" s="6" t="n"/>
      <c r="M63" s="5" t="n"/>
      <c r="N63" s="4" t="n"/>
      <c r="O63" s="8">
        <f>IF(A63="","",IF(OR(J63="",K63=""),"Upcoming",IF(M63&gt;=K63,"Paid",IF(TODAY()&gt;J63,"Overdue","Upcoming"))))</f>
        <v/>
      </c>
      <c r="P63" s="8">
        <f>IF(A63="","",IF(O63="Overdue",TODAY()-J63,0))</f>
        <v/>
      </c>
      <c r="Q63" s="3" t="n"/>
      <c r="R63" s="9">
        <f>IF(A63="","",IFERROR(VLOOKUP(C63,'Dashboard'!$A$18:$D$26,4,FALSE),""))</f>
        <v/>
      </c>
    </row>
    <row r="64">
      <c r="A64" s="3" t="n"/>
      <c r="B64" s="3" t="n"/>
      <c r="C64" s="3" t="n"/>
      <c r="D64" s="3" t="n"/>
      <c r="E64" s="3" t="n"/>
      <c r="F64" s="3" t="n"/>
      <c r="G64" s="4" t="n"/>
      <c r="H64" s="5" t="n"/>
      <c r="I64" s="4" t="n"/>
      <c r="J64" s="6" t="n"/>
      <c r="K64" s="7">
        <f>IF(A64="","",IF(H64="","",H64/4))</f>
        <v/>
      </c>
      <c r="L64" s="6" t="n"/>
      <c r="M64" s="5" t="n"/>
      <c r="N64" s="4" t="n"/>
      <c r="O64" s="8">
        <f>IF(A64="","",IF(OR(J64="",K64=""),"Upcoming",IF(M64&gt;=K64,"Paid",IF(TODAY()&gt;J64,"Overdue","Upcoming"))))</f>
        <v/>
      </c>
      <c r="P64" s="8">
        <f>IF(A64="","",IF(O64="Overdue",TODAY()-J64,0))</f>
        <v/>
      </c>
      <c r="Q64" s="3" t="n"/>
      <c r="R64" s="9">
        <f>IF(A64="","",IFERROR(VLOOKUP(C64,'Dashboard'!$A$18:$D$26,4,FALSE),""))</f>
        <v/>
      </c>
    </row>
    <row r="65">
      <c r="A65" s="3" t="n"/>
      <c r="B65" s="3" t="n"/>
      <c r="C65" s="3" t="n"/>
      <c r="D65" s="3" t="n"/>
      <c r="E65" s="3" t="n"/>
      <c r="F65" s="3" t="n"/>
      <c r="G65" s="4" t="n"/>
      <c r="H65" s="5" t="n"/>
      <c r="I65" s="4" t="n"/>
      <c r="J65" s="6" t="n"/>
      <c r="K65" s="7">
        <f>IF(A65="","",IF(H65="","",H65/4))</f>
        <v/>
      </c>
      <c r="L65" s="6" t="n"/>
      <c r="M65" s="5" t="n"/>
      <c r="N65" s="4" t="n"/>
      <c r="O65" s="8">
        <f>IF(A65="","",IF(OR(J65="",K65=""),"Upcoming",IF(M65&gt;=K65,"Paid",IF(TODAY()&gt;J65,"Overdue","Upcoming"))))</f>
        <v/>
      </c>
      <c r="P65" s="8">
        <f>IF(A65="","",IF(O65="Overdue",TODAY()-J65,0))</f>
        <v/>
      </c>
      <c r="Q65" s="3" t="n"/>
      <c r="R65" s="9">
        <f>IF(A65="","",IFERROR(VLOOKUP(C65,'Dashboard'!$A$18:$D$26,4,FALSE),""))</f>
        <v/>
      </c>
    </row>
    <row r="66">
      <c r="A66" s="3" t="n"/>
      <c r="B66" s="3" t="n"/>
      <c r="C66" s="3" t="n"/>
      <c r="D66" s="3" t="n"/>
      <c r="E66" s="3" t="n"/>
      <c r="F66" s="3" t="n"/>
      <c r="G66" s="4" t="n"/>
      <c r="H66" s="5" t="n"/>
      <c r="I66" s="4" t="n"/>
      <c r="J66" s="6" t="n"/>
      <c r="K66" s="7">
        <f>IF(A66="","",IF(H66="","",H66/4))</f>
        <v/>
      </c>
      <c r="L66" s="6" t="n"/>
      <c r="M66" s="5" t="n"/>
      <c r="N66" s="4" t="n"/>
      <c r="O66" s="8">
        <f>IF(A66="","",IF(OR(J66="",K66=""),"Upcoming",IF(M66&gt;=K66,"Paid",IF(TODAY()&gt;J66,"Overdue","Upcoming"))))</f>
        <v/>
      </c>
      <c r="P66" s="8">
        <f>IF(A66="","",IF(O66="Overdue",TODAY()-J66,0))</f>
        <v/>
      </c>
      <c r="Q66" s="3" t="n"/>
      <c r="R66" s="9">
        <f>IF(A66="","",IFERROR(VLOOKUP(C66,'Dashboard'!$A$18:$D$26,4,FALSE),""))</f>
        <v/>
      </c>
    </row>
    <row r="67">
      <c r="A67" s="3" t="n"/>
      <c r="B67" s="3" t="n"/>
      <c r="C67" s="3" t="n"/>
      <c r="D67" s="3" t="n"/>
      <c r="E67" s="3" t="n"/>
      <c r="F67" s="3" t="n"/>
      <c r="G67" s="4" t="n"/>
      <c r="H67" s="5" t="n"/>
      <c r="I67" s="4" t="n"/>
      <c r="J67" s="6" t="n"/>
      <c r="K67" s="7">
        <f>IF(A67="","",IF(H67="","",H67/4))</f>
        <v/>
      </c>
      <c r="L67" s="6" t="n"/>
      <c r="M67" s="5" t="n"/>
      <c r="N67" s="4" t="n"/>
      <c r="O67" s="8">
        <f>IF(A67="","",IF(OR(J67="",K67=""),"Upcoming",IF(M67&gt;=K67,"Paid",IF(TODAY()&gt;J67,"Overdue","Upcoming"))))</f>
        <v/>
      </c>
      <c r="P67" s="8">
        <f>IF(A67="","",IF(O67="Overdue",TODAY()-J67,0))</f>
        <v/>
      </c>
      <c r="Q67" s="3" t="n"/>
      <c r="R67" s="9">
        <f>IF(A67="","",IFERROR(VLOOKUP(C67,'Dashboard'!$A$18:$D$26,4,FALSE),""))</f>
        <v/>
      </c>
    </row>
    <row r="68">
      <c r="A68" s="3" t="n"/>
      <c r="B68" s="3" t="n"/>
      <c r="C68" s="3" t="n"/>
      <c r="D68" s="3" t="n"/>
      <c r="E68" s="3" t="n"/>
      <c r="F68" s="3" t="n"/>
      <c r="G68" s="4" t="n"/>
      <c r="H68" s="5" t="n"/>
      <c r="I68" s="4" t="n"/>
      <c r="J68" s="6" t="n"/>
      <c r="K68" s="7">
        <f>IF(A68="","",IF(H68="","",H68/4))</f>
        <v/>
      </c>
      <c r="L68" s="6" t="n"/>
      <c r="M68" s="5" t="n"/>
      <c r="N68" s="4" t="n"/>
      <c r="O68" s="8">
        <f>IF(A68="","",IF(OR(J68="",K68=""),"Upcoming",IF(M68&gt;=K68,"Paid",IF(TODAY()&gt;J68,"Overdue","Upcoming"))))</f>
        <v/>
      </c>
      <c r="P68" s="8">
        <f>IF(A68="","",IF(O68="Overdue",TODAY()-J68,0))</f>
        <v/>
      </c>
      <c r="Q68" s="3" t="n"/>
      <c r="R68" s="9">
        <f>IF(A68="","",IFERROR(VLOOKUP(C68,'Dashboard'!$A$18:$D$26,4,FALSE),""))</f>
        <v/>
      </c>
    </row>
    <row r="69">
      <c r="A69" s="3" t="n"/>
      <c r="B69" s="3" t="n"/>
      <c r="C69" s="3" t="n"/>
      <c r="D69" s="3" t="n"/>
      <c r="E69" s="3" t="n"/>
      <c r="F69" s="3" t="n"/>
      <c r="G69" s="4" t="n"/>
      <c r="H69" s="5" t="n"/>
      <c r="I69" s="4" t="n"/>
      <c r="J69" s="6" t="n"/>
      <c r="K69" s="7">
        <f>IF(A69="","",IF(H69="","",H69/4))</f>
        <v/>
      </c>
      <c r="L69" s="6" t="n"/>
      <c r="M69" s="5" t="n"/>
      <c r="N69" s="4" t="n"/>
      <c r="O69" s="8">
        <f>IF(A69="","",IF(OR(J69="",K69=""),"Upcoming",IF(M69&gt;=K69,"Paid",IF(TODAY()&gt;J69,"Overdue","Upcoming"))))</f>
        <v/>
      </c>
      <c r="P69" s="8">
        <f>IF(A69="","",IF(O69="Overdue",TODAY()-J69,0))</f>
        <v/>
      </c>
      <c r="Q69" s="3" t="n"/>
      <c r="R69" s="9">
        <f>IF(A69="","",IFERROR(VLOOKUP(C69,'Dashboard'!$A$18:$D$26,4,FALSE),""))</f>
        <v/>
      </c>
    </row>
    <row r="70">
      <c r="A70" s="3" t="n"/>
      <c r="B70" s="3" t="n"/>
      <c r="C70" s="3" t="n"/>
      <c r="D70" s="3" t="n"/>
      <c r="E70" s="3" t="n"/>
      <c r="F70" s="3" t="n"/>
      <c r="G70" s="4" t="n"/>
      <c r="H70" s="5" t="n"/>
      <c r="I70" s="4" t="n"/>
      <c r="J70" s="6" t="n"/>
      <c r="K70" s="7">
        <f>IF(A70="","",IF(H70="","",H70/4))</f>
        <v/>
      </c>
      <c r="L70" s="6" t="n"/>
      <c r="M70" s="5" t="n"/>
      <c r="N70" s="4" t="n"/>
      <c r="O70" s="8">
        <f>IF(A70="","",IF(OR(J70="",K70=""),"Upcoming",IF(M70&gt;=K70,"Paid",IF(TODAY()&gt;J70,"Overdue","Upcoming"))))</f>
        <v/>
      </c>
      <c r="P70" s="8">
        <f>IF(A70="","",IF(O70="Overdue",TODAY()-J70,0))</f>
        <v/>
      </c>
      <c r="Q70" s="3" t="n"/>
      <c r="R70" s="9">
        <f>IF(A70="","",IFERROR(VLOOKUP(C70,'Dashboard'!$A$18:$D$26,4,FALSE),""))</f>
        <v/>
      </c>
    </row>
    <row r="71">
      <c r="A71" s="3" t="n"/>
      <c r="B71" s="3" t="n"/>
      <c r="C71" s="3" t="n"/>
      <c r="D71" s="3" t="n"/>
      <c r="E71" s="3" t="n"/>
      <c r="F71" s="3" t="n"/>
      <c r="G71" s="4" t="n"/>
      <c r="H71" s="5" t="n"/>
      <c r="I71" s="4" t="n"/>
      <c r="J71" s="6" t="n"/>
      <c r="K71" s="7">
        <f>IF(A71="","",IF(H71="","",H71/4))</f>
        <v/>
      </c>
      <c r="L71" s="6" t="n"/>
      <c r="M71" s="5" t="n"/>
      <c r="N71" s="4" t="n"/>
      <c r="O71" s="8">
        <f>IF(A71="","",IF(OR(J71="",K71=""),"Upcoming",IF(M71&gt;=K71,"Paid",IF(TODAY()&gt;J71,"Overdue","Upcoming"))))</f>
        <v/>
      </c>
      <c r="P71" s="8">
        <f>IF(A71="","",IF(O71="Overdue",TODAY()-J71,0))</f>
        <v/>
      </c>
      <c r="Q71" s="3" t="n"/>
      <c r="R71" s="9">
        <f>IF(A71="","",IFERROR(VLOOKUP(C71,'Dashboard'!$A$18:$D$26,4,FALSE),""))</f>
        <v/>
      </c>
    </row>
    <row r="72">
      <c r="A72" s="3" t="n"/>
      <c r="B72" s="3" t="n"/>
      <c r="C72" s="3" t="n"/>
      <c r="D72" s="3" t="n"/>
      <c r="E72" s="3" t="n"/>
      <c r="F72" s="3" t="n"/>
      <c r="G72" s="4" t="n"/>
      <c r="H72" s="5" t="n"/>
      <c r="I72" s="4" t="n"/>
      <c r="J72" s="6" t="n"/>
      <c r="K72" s="7">
        <f>IF(A72="","",IF(H72="","",H72/4))</f>
        <v/>
      </c>
      <c r="L72" s="6" t="n"/>
      <c r="M72" s="5" t="n"/>
      <c r="N72" s="4" t="n"/>
      <c r="O72" s="8">
        <f>IF(A72="","",IF(OR(J72="",K72=""),"Upcoming",IF(M72&gt;=K72,"Paid",IF(TODAY()&gt;J72,"Overdue","Upcoming"))))</f>
        <v/>
      </c>
      <c r="P72" s="8">
        <f>IF(A72="","",IF(O72="Overdue",TODAY()-J72,0))</f>
        <v/>
      </c>
      <c r="Q72" s="3" t="n"/>
      <c r="R72" s="9">
        <f>IF(A72="","",IFERROR(VLOOKUP(C72,'Dashboard'!$A$18:$D$26,4,FALSE),""))</f>
        <v/>
      </c>
    </row>
    <row r="73">
      <c r="A73" s="3" t="n"/>
      <c r="B73" s="3" t="n"/>
      <c r="C73" s="3" t="n"/>
      <c r="D73" s="3" t="n"/>
      <c r="E73" s="3" t="n"/>
      <c r="F73" s="3" t="n"/>
      <c r="G73" s="4" t="n"/>
      <c r="H73" s="5" t="n"/>
      <c r="I73" s="4" t="n"/>
      <c r="J73" s="6" t="n"/>
      <c r="K73" s="7">
        <f>IF(A73="","",IF(H73="","",H73/4))</f>
        <v/>
      </c>
      <c r="L73" s="6" t="n"/>
      <c r="M73" s="5" t="n"/>
      <c r="N73" s="4" t="n"/>
      <c r="O73" s="8">
        <f>IF(A73="","",IF(OR(J73="",K73=""),"Upcoming",IF(M73&gt;=K73,"Paid",IF(TODAY()&gt;J73,"Overdue","Upcoming"))))</f>
        <v/>
      </c>
      <c r="P73" s="8">
        <f>IF(A73="","",IF(O73="Overdue",TODAY()-J73,0))</f>
        <v/>
      </c>
      <c r="Q73" s="3" t="n"/>
      <c r="R73" s="9">
        <f>IF(A73="","",IFERROR(VLOOKUP(C73,'Dashboard'!$A$18:$D$26,4,FALSE),""))</f>
        <v/>
      </c>
    </row>
    <row r="74">
      <c r="A74" s="3" t="n"/>
      <c r="B74" s="3" t="n"/>
      <c r="C74" s="3" t="n"/>
      <c r="D74" s="3" t="n"/>
      <c r="E74" s="3" t="n"/>
      <c r="F74" s="3" t="n"/>
      <c r="G74" s="4" t="n"/>
      <c r="H74" s="5" t="n"/>
      <c r="I74" s="4" t="n"/>
      <c r="J74" s="6" t="n"/>
      <c r="K74" s="7">
        <f>IF(A74="","",IF(H74="","",H74/4))</f>
        <v/>
      </c>
      <c r="L74" s="6" t="n"/>
      <c r="M74" s="5" t="n"/>
      <c r="N74" s="4" t="n"/>
      <c r="O74" s="8">
        <f>IF(A74="","",IF(OR(J74="",K74=""),"Upcoming",IF(M74&gt;=K74,"Paid",IF(TODAY()&gt;J74,"Overdue","Upcoming"))))</f>
        <v/>
      </c>
      <c r="P74" s="8">
        <f>IF(A74="","",IF(O74="Overdue",TODAY()-J74,0))</f>
        <v/>
      </c>
      <c r="Q74" s="3" t="n"/>
      <c r="R74" s="9">
        <f>IF(A74="","",IFERROR(VLOOKUP(C74,'Dashboard'!$A$18:$D$26,4,FALSE),""))</f>
        <v/>
      </c>
    </row>
    <row r="75">
      <c r="A75" s="3" t="n"/>
      <c r="B75" s="3" t="n"/>
      <c r="C75" s="3" t="n"/>
      <c r="D75" s="3" t="n"/>
      <c r="E75" s="3" t="n"/>
      <c r="F75" s="3" t="n"/>
      <c r="G75" s="4" t="n"/>
      <c r="H75" s="5" t="n"/>
      <c r="I75" s="4" t="n"/>
      <c r="J75" s="6" t="n"/>
      <c r="K75" s="7">
        <f>IF(A75="","",IF(H75="","",H75/4))</f>
        <v/>
      </c>
      <c r="L75" s="6" t="n"/>
      <c r="M75" s="5" t="n"/>
      <c r="N75" s="4" t="n"/>
      <c r="O75" s="8">
        <f>IF(A75="","",IF(OR(J75="",K75=""),"Upcoming",IF(M75&gt;=K75,"Paid",IF(TODAY()&gt;J75,"Overdue","Upcoming"))))</f>
        <v/>
      </c>
      <c r="P75" s="8">
        <f>IF(A75="","",IF(O75="Overdue",TODAY()-J75,0))</f>
        <v/>
      </c>
      <c r="Q75" s="3" t="n"/>
      <c r="R75" s="9">
        <f>IF(A75="","",IFERROR(VLOOKUP(C75,'Dashboard'!$A$18:$D$26,4,FALSE),""))</f>
        <v/>
      </c>
    </row>
    <row r="76">
      <c r="A76" s="3" t="n"/>
      <c r="B76" s="3" t="n"/>
      <c r="C76" s="3" t="n"/>
      <c r="D76" s="3" t="n"/>
      <c r="E76" s="3" t="n"/>
      <c r="F76" s="3" t="n"/>
      <c r="G76" s="4" t="n"/>
      <c r="H76" s="5" t="n"/>
      <c r="I76" s="4" t="n"/>
      <c r="J76" s="6" t="n"/>
      <c r="K76" s="7">
        <f>IF(A76="","",IF(H76="","",H76/4))</f>
        <v/>
      </c>
      <c r="L76" s="6" t="n"/>
      <c r="M76" s="5" t="n"/>
      <c r="N76" s="4" t="n"/>
      <c r="O76" s="8">
        <f>IF(A76="","",IF(OR(J76="",K76=""),"Upcoming",IF(M76&gt;=K76,"Paid",IF(TODAY()&gt;J76,"Overdue","Upcoming"))))</f>
        <v/>
      </c>
      <c r="P76" s="8">
        <f>IF(A76="","",IF(O76="Overdue",TODAY()-J76,0))</f>
        <v/>
      </c>
      <c r="Q76" s="3" t="n"/>
      <c r="R76" s="9">
        <f>IF(A76="","",IFERROR(VLOOKUP(C76,'Dashboard'!$A$18:$D$26,4,FALSE),""))</f>
        <v/>
      </c>
    </row>
    <row r="77">
      <c r="A77" s="3" t="n"/>
      <c r="B77" s="3" t="n"/>
      <c r="C77" s="3" t="n"/>
      <c r="D77" s="3" t="n"/>
      <c r="E77" s="3" t="n"/>
      <c r="F77" s="3" t="n"/>
      <c r="G77" s="4" t="n"/>
      <c r="H77" s="5" t="n"/>
      <c r="I77" s="4" t="n"/>
      <c r="J77" s="6" t="n"/>
      <c r="K77" s="7">
        <f>IF(A77="","",IF(H77="","",H77/4))</f>
        <v/>
      </c>
      <c r="L77" s="6" t="n"/>
      <c r="M77" s="5" t="n"/>
      <c r="N77" s="4" t="n"/>
      <c r="O77" s="8">
        <f>IF(A77="","",IF(OR(J77="",K77=""),"Upcoming",IF(M77&gt;=K77,"Paid",IF(TODAY()&gt;J77,"Overdue","Upcoming"))))</f>
        <v/>
      </c>
      <c r="P77" s="8">
        <f>IF(A77="","",IF(O77="Overdue",TODAY()-J77,0))</f>
        <v/>
      </c>
      <c r="Q77" s="3" t="n"/>
      <c r="R77" s="9">
        <f>IF(A77="","",IFERROR(VLOOKUP(C77,'Dashboard'!$A$18:$D$26,4,FALSE),""))</f>
        <v/>
      </c>
    </row>
    <row r="78">
      <c r="A78" s="3" t="n"/>
      <c r="B78" s="3" t="n"/>
      <c r="C78" s="3" t="n"/>
      <c r="D78" s="3" t="n"/>
      <c r="E78" s="3" t="n"/>
      <c r="F78" s="3" t="n"/>
      <c r="G78" s="4" t="n"/>
      <c r="H78" s="5" t="n"/>
      <c r="I78" s="4" t="n"/>
      <c r="J78" s="6" t="n"/>
      <c r="K78" s="7">
        <f>IF(A78="","",IF(H78="","",H78/4))</f>
        <v/>
      </c>
      <c r="L78" s="6" t="n"/>
      <c r="M78" s="5" t="n"/>
      <c r="N78" s="4" t="n"/>
      <c r="O78" s="8">
        <f>IF(A78="","",IF(OR(J78="",K78=""),"Upcoming",IF(M78&gt;=K78,"Paid",IF(TODAY()&gt;J78,"Overdue","Upcoming"))))</f>
        <v/>
      </c>
      <c r="P78" s="8">
        <f>IF(A78="","",IF(O78="Overdue",TODAY()-J78,0))</f>
        <v/>
      </c>
      <c r="Q78" s="3" t="n"/>
      <c r="R78" s="9">
        <f>IF(A78="","",IFERROR(VLOOKUP(C78,'Dashboard'!$A$18:$D$26,4,FALSE),""))</f>
        <v/>
      </c>
    </row>
    <row r="79">
      <c r="A79" s="3" t="n"/>
      <c r="B79" s="3" t="n"/>
      <c r="C79" s="3" t="n"/>
      <c r="D79" s="3" t="n"/>
      <c r="E79" s="3" t="n"/>
      <c r="F79" s="3" t="n"/>
      <c r="G79" s="4" t="n"/>
      <c r="H79" s="5" t="n"/>
      <c r="I79" s="4" t="n"/>
      <c r="J79" s="6" t="n"/>
      <c r="K79" s="7">
        <f>IF(A79="","",IF(H79="","",H79/4))</f>
        <v/>
      </c>
      <c r="L79" s="6" t="n"/>
      <c r="M79" s="5" t="n"/>
      <c r="N79" s="4" t="n"/>
      <c r="O79" s="8">
        <f>IF(A79="","",IF(OR(J79="",K79=""),"Upcoming",IF(M79&gt;=K79,"Paid",IF(TODAY()&gt;J79,"Overdue","Upcoming"))))</f>
        <v/>
      </c>
      <c r="P79" s="8">
        <f>IF(A79="","",IF(O79="Overdue",TODAY()-J79,0))</f>
        <v/>
      </c>
      <c r="Q79" s="3" t="n"/>
      <c r="R79" s="9">
        <f>IF(A79="","",IFERROR(VLOOKUP(C79,'Dashboard'!$A$18:$D$26,4,FALSE),""))</f>
        <v/>
      </c>
    </row>
    <row r="80">
      <c r="A80" s="3" t="n"/>
      <c r="B80" s="3" t="n"/>
      <c r="C80" s="3" t="n"/>
      <c r="D80" s="3" t="n"/>
      <c r="E80" s="3" t="n"/>
      <c r="F80" s="3" t="n"/>
      <c r="G80" s="4" t="n"/>
      <c r="H80" s="5" t="n"/>
      <c r="I80" s="4" t="n"/>
      <c r="J80" s="6" t="n"/>
      <c r="K80" s="7">
        <f>IF(A80="","",IF(H80="","",H80/4))</f>
        <v/>
      </c>
      <c r="L80" s="6" t="n"/>
      <c r="M80" s="5" t="n"/>
      <c r="N80" s="4" t="n"/>
      <c r="O80" s="8">
        <f>IF(A80="","",IF(OR(J80="",K80=""),"Upcoming",IF(M80&gt;=K80,"Paid",IF(TODAY()&gt;J80,"Overdue","Upcoming"))))</f>
        <v/>
      </c>
      <c r="P80" s="8">
        <f>IF(A80="","",IF(O80="Overdue",TODAY()-J80,0))</f>
        <v/>
      </c>
      <c r="Q80" s="3" t="n"/>
      <c r="R80" s="9">
        <f>IF(A80="","",IFERROR(VLOOKUP(C80,'Dashboard'!$A$18:$D$26,4,FALSE),""))</f>
        <v/>
      </c>
    </row>
    <row r="81">
      <c r="A81" s="3" t="n"/>
      <c r="B81" s="3" t="n"/>
      <c r="C81" s="3" t="n"/>
      <c r="D81" s="3" t="n"/>
      <c r="E81" s="3" t="n"/>
      <c r="F81" s="3" t="n"/>
      <c r="G81" s="4" t="n"/>
      <c r="H81" s="5" t="n"/>
      <c r="I81" s="4" t="n"/>
      <c r="J81" s="6" t="n"/>
      <c r="K81" s="7">
        <f>IF(A81="","",IF(H81="","",H81/4))</f>
        <v/>
      </c>
      <c r="L81" s="6" t="n"/>
      <c r="M81" s="5" t="n"/>
      <c r="N81" s="4" t="n"/>
      <c r="O81" s="8">
        <f>IF(A81="","",IF(OR(J81="",K81=""),"Upcoming",IF(M81&gt;=K81,"Paid",IF(TODAY()&gt;J81,"Overdue","Upcoming"))))</f>
        <v/>
      </c>
      <c r="P81" s="8">
        <f>IF(A81="","",IF(O81="Overdue",TODAY()-J81,0))</f>
        <v/>
      </c>
      <c r="Q81" s="3" t="n"/>
      <c r="R81" s="9">
        <f>IF(A81="","",IFERROR(VLOOKUP(C81,'Dashboard'!$A$18:$D$26,4,FALSE),""))</f>
        <v/>
      </c>
    </row>
    <row r="82">
      <c r="A82" s="3" t="n"/>
      <c r="B82" s="3" t="n"/>
      <c r="C82" s="3" t="n"/>
      <c r="D82" s="3" t="n"/>
      <c r="E82" s="3" t="n"/>
      <c r="F82" s="3" t="n"/>
      <c r="G82" s="4" t="n"/>
      <c r="H82" s="5" t="n"/>
      <c r="I82" s="4" t="n"/>
      <c r="J82" s="6" t="n"/>
      <c r="K82" s="7">
        <f>IF(A82="","",IF(H82="","",H82/4))</f>
        <v/>
      </c>
      <c r="L82" s="6" t="n"/>
      <c r="M82" s="5" t="n"/>
      <c r="N82" s="4" t="n"/>
      <c r="O82" s="8">
        <f>IF(A82="","",IF(OR(J82="",K82=""),"Upcoming",IF(M82&gt;=K82,"Paid",IF(TODAY()&gt;J82,"Overdue","Upcoming"))))</f>
        <v/>
      </c>
      <c r="P82" s="8">
        <f>IF(A82="","",IF(O82="Overdue",TODAY()-J82,0))</f>
        <v/>
      </c>
      <c r="Q82" s="3" t="n"/>
      <c r="R82" s="9">
        <f>IF(A82="","",IFERROR(VLOOKUP(C82,'Dashboard'!$A$18:$D$26,4,FALSE),""))</f>
        <v/>
      </c>
    </row>
    <row r="83">
      <c r="A83" s="3" t="n"/>
      <c r="B83" s="3" t="n"/>
      <c r="C83" s="3" t="n"/>
      <c r="D83" s="3" t="n"/>
      <c r="E83" s="3" t="n"/>
      <c r="F83" s="3" t="n"/>
      <c r="G83" s="4" t="n"/>
      <c r="H83" s="5" t="n"/>
      <c r="I83" s="4" t="n"/>
      <c r="J83" s="6" t="n"/>
      <c r="K83" s="7">
        <f>IF(A83="","",IF(H83="","",H83/4))</f>
        <v/>
      </c>
      <c r="L83" s="6" t="n"/>
      <c r="M83" s="5" t="n"/>
      <c r="N83" s="4" t="n"/>
      <c r="O83" s="8">
        <f>IF(A83="","",IF(OR(J83="",K83=""),"Upcoming",IF(M83&gt;=K83,"Paid",IF(TODAY()&gt;J83,"Overdue","Upcoming"))))</f>
        <v/>
      </c>
      <c r="P83" s="8">
        <f>IF(A83="","",IF(O83="Overdue",TODAY()-J83,0))</f>
        <v/>
      </c>
      <c r="Q83" s="3" t="n"/>
      <c r="R83" s="9">
        <f>IF(A83="","",IFERROR(VLOOKUP(C83,'Dashboard'!$A$18:$D$26,4,FALSE),""))</f>
        <v/>
      </c>
    </row>
    <row r="84">
      <c r="A84" s="3" t="n"/>
      <c r="B84" s="3" t="n"/>
      <c r="C84" s="3" t="n"/>
      <c r="D84" s="3" t="n"/>
      <c r="E84" s="3" t="n"/>
      <c r="F84" s="3" t="n"/>
      <c r="G84" s="4" t="n"/>
      <c r="H84" s="5" t="n"/>
      <c r="I84" s="4" t="n"/>
      <c r="J84" s="6" t="n"/>
      <c r="K84" s="7">
        <f>IF(A84="","",IF(H84="","",H84/4))</f>
        <v/>
      </c>
      <c r="L84" s="6" t="n"/>
      <c r="M84" s="5" t="n"/>
      <c r="N84" s="4" t="n"/>
      <c r="O84" s="8">
        <f>IF(A84="","",IF(OR(J84="",K84=""),"Upcoming",IF(M84&gt;=K84,"Paid",IF(TODAY()&gt;J84,"Overdue","Upcoming"))))</f>
        <v/>
      </c>
      <c r="P84" s="8">
        <f>IF(A84="","",IF(O84="Overdue",TODAY()-J84,0))</f>
        <v/>
      </c>
      <c r="Q84" s="3" t="n"/>
      <c r="R84" s="9">
        <f>IF(A84="","",IFERROR(VLOOKUP(C84,'Dashboard'!$A$18:$D$26,4,FALSE),""))</f>
        <v/>
      </c>
    </row>
    <row r="85">
      <c r="A85" s="3" t="n"/>
      <c r="B85" s="3" t="n"/>
      <c r="C85" s="3" t="n"/>
      <c r="D85" s="3" t="n"/>
      <c r="E85" s="3" t="n"/>
      <c r="F85" s="3" t="n"/>
      <c r="G85" s="4" t="n"/>
      <c r="H85" s="5" t="n"/>
      <c r="I85" s="4" t="n"/>
      <c r="J85" s="6" t="n"/>
      <c r="K85" s="7">
        <f>IF(A85="","",IF(H85="","",H85/4))</f>
        <v/>
      </c>
      <c r="L85" s="6" t="n"/>
      <c r="M85" s="5" t="n"/>
      <c r="N85" s="4" t="n"/>
      <c r="O85" s="8">
        <f>IF(A85="","",IF(OR(J85="",K85=""),"Upcoming",IF(M85&gt;=K85,"Paid",IF(TODAY()&gt;J85,"Overdue","Upcoming"))))</f>
        <v/>
      </c>
      <c r="P85" s="8">
        <f>IF(A85="","",IF(O85="Overdue",TODAY()-J85,0))</f>
        <v/>
      </c>
      <c r="Q85" s="3" t="n"/>
      <c r="R85" s="9">
        <f>IF(A85="","",IFERROR(VLOOKUP(C85,'Dashboard'!$A$18:$D$26,4,FALSE),""))</f>
        <v/>
      </c>
    </row>
    <row r="86">
      <c r="A86" s="3" t="n"/>
      <c r="B86" s="3" t="n"/>
      <c r="C86" s="3" t="n"/>
      <c r="D86" s="3" t="n"/>
      <c r="E86" s="3" t="n"/>
      <c r="F86" s="3" t="n"/>
      <c r="G86" s="4" t="n"/>
      <c r="H86" s="5" t="n"/>
      <c r="I86" s="4" t="n"/>
      <c r="J86" s="6" t="n"/>
      <c r="K86" s="7">
        <f>IF(A86="","",IF(H86="","",H86/4))</f>
        <v/>
      </c>
      <c r="L86" s="6" t="n"/>
      <c r="M86" s="5" t="n"/>
      <c r="N86" s="4" t="n"/>
      <c r="O86" s="8">
        <f>IF(A86="","",IF(OR(J86="",K86=""),"Upcoming",IF(M86&gt;=K86,"Paid",IF(TODAY()&gt;J86,"Overdue","Upcoming"))))</f>
        <v/>
      </c>
      <c r="P86" s="8">
        <f>IF(A86="","",IF(O86="Overdue",TODAY()-J86,0))</f>
        <v/>
      </c>
      <c r="Q86" s="3" t="n"/>
      <c r="R86" s="9">
        <f>IF(A86="","",IFERROR(VLOOKUP(C86,'Dashboard'!$A$18:$D$26,4,FALSE),""))</f>
        <v/>
      </c>
    </row>
    <row r="87">
      <c r="A87" s="3" t="n"/>
      <c r="B87" s="3" t="n"/>
      <c r="C87" s="3" t="n"/>
      <c r="D87" s="3" t="n"/>
      <c r="E87" s="3" t="n"/>
      <c r="F87" s="3" t="n"/>
      <c r="G87" s="4" t="n"/>
      <c r="H87" s="5" t="n"/>
      <c r="I87" s="4" t="n"/>
      <c r="J87" s="6" t="n"/>
      <c r="K87" s="7">
        <f>IF(A87="","",IF(H87="","",H87/4))</f>
        <v/>
      </c>
      <c r="L87" s="6" t="n"/>
      <c r="M87" s="5" t="n"/>
      <c r="N87" s="4" t="n"/>
      <c r="O87" s="8">
        <f>IF(A87="","",IF(OR(J87="",K87=""),"Upcoming",IF(M87&gt;=K87,"Paid",IF(TODAY()&gt;J87,"Overdue","Upcoming"))))</f>
        <v/>
      </c>
      <c r="P87" s="8">
        <f>IF(A87="","",IF(O87="Overdue",TODAY()-J87,0))</f>
        <v/>
      </c>
      <c r="Q87" s="3" t="n"/>
      <c r="R87" s="9">
        <f>IF(A87="","",IFERROR(VLOOKUP(C87,'Dashboard'!$A$18:$D$26,4,FALSE),""))</f>
        <v/>
      </c>
    </row>
    <row r="88">
      <c r="A88" s="3" t="n"/>
      <c r="B88" s="3" t="n"/>
      <c r="C88" s="3" t="n"/>
      <c r="D88" s="3" t="n"/>
      <c r="E88" s="3" t="n"/>
      <c r="F88" s="3" t="n"/>
      <c r="G88" s="4" t="n"/>
      <c r="H88" s="5" t="n"/>
      <c r="I88" s="4" t="n"/>
      <c r="J88" s="6" t="n"/>
      <c r="K88" s="7">
        <f>IF(A88="","",IF(H88="","",H88/4))</f>
        <v/>
      </c>
      <c r="L88" s="6" t="n"/>
      <c r="M88" s="5" t="n"/>
      <c r="N88" s="4" t="n"/>
      <c r="O88" s="8">
        <f>IF(A88="","",IF(OR(J88="",K88=""),"Upcoming",IF(M88&gt;=K88,"Paid",IF(TODAY()&gt;J88,"Overdue","Upcoming"))))</f>
        <v/>
      </c>
      <c r="P88" s="8">
        <f>IF(A88="","",IF(O88="Overdue",TODAY()-J88,0))</f>
        <v/>
      </c>
      <c r="Q88" s="3" t="n"/>
      <c r="R88" s="9">
        <f>IF(A88="","",IFERROR(VLOOKUP(C88,'Dashboard'!$A$18:$D$26,4,FALSE),""))</f>
        <v/>
      </c>
    </row>
    <row r="89">
      <c r="A89" s="3" t="n"/>
      <c r="B89" s="3" t="n"/>
      <c r="C89" s="3" t="n"/>
      <c r="D89" s="3" t="n"/>
      <c r="E89" s="3" t="n"/>
      <c r="F89" s="3" t="n"/>
      <c r="G89" s="4" t="n"/>
      <c r="H89" s="5" t="n"/>
      <c r="I89" s="4" t="n"/>
      <c r="J89" s="6" t="n"/>
      <c r="K89" s="7">
        <f>IF(A89="","",IF(H89="","",H89/4))</f>
        <v/>
      </c>
      <c r="L89" s="6" t="n"/>
      <c r="M89" s="5" t="n"/>
      <c r="N89" s="4" t="n"/>
      <c r="O89" s="8">
        <f>IF(A89="","",IF(OR(J89="",K89=""),"Upcoming",IF(M89&gt;=K89,"Paid",IF(TODAY()&gt;J89,"Overdue","Upcoming"))))</f>
        <v/>
      </c>
      <c r="P89" s="8">
        <f>IF(A89="","",IF(O89="Overdue",TODAY()-J89,0))</f>
        <v/>
      </c>
      <c r="Q89" s="3" t="n"/>
      <c r="R89" s="9">
        <f>IF(A89="","",IFERROR(VLOOKUP(C89,'Dashboard'!$A$18:$D$26,4,FALSE),""))</f>
        <v/>
      </c>
    </row>
    <row r="90">
      <c r="A90" s="3" t="n"/>
      <c r="B90" s="3" t="n"/>
      <c r="C90" s="3" t="n"/>
      <c r="D90" s="3" t="n"/>
      <c r="E90" s="3" t="n"/>
      <c r="F90" s="3" t="n"/>
      <c r="G90" s="4" t="n"/>
      <c r="H90" s="5" t="n"/>
      <c r="I90" s="4" t="n"/>
      <c r="J90" s="6" t="n"/>
      <c r="K90" s="7">
        <f>IF(A90="","",IF(H90="","",H90/4))</f>
        <v/>
      </c>
      <c r="L90" s="6" t="n"/>
      <c r="M90" s="5" t="n"/>
      <c r="N90" s="4" t="n"/>
      <c r="O90" s="8">
        <f>IF(A90="","",IF(OR(J90="",K90=""),"Upcoming",IF(M90&gt;=K90,"Paid",IF(TODAY()&gt;J90,"Overdue","Upcoming"))))</f>
        <v/>
      </c>
      <c r="P90" s="8">
        <f>IF(A90="","",IF(O90="Overdue",TODAY()-J90,0))</f>
        <v/>
      </c>
      <c r="Q90" s="3" t="n"/>
      <c r="R90" s="9">
        <f>IF(A90="","",IFERROR(VLOOKUP(C90,'Dashboard'!$A$18:$D$26,4,FALSE),""))</f>
        <v/>
      </c>
    </row>
    <row r="91">
      <c r="A91" s="3" t="n"/>
      <c r="B91" s="3" t="n"/>
      <c r="C91" s="3" t="n"/>
      <c r="D91" s="3" t="n"/>
      <c r="E91" s="3" t="n"/>
      <c r="F91" s="3" t="n"/>
      <c r="G91" s="4" t="n"/>
      <c r="H91" s="5" t="n"/>
      <c r="I91" s="4" t="n"/>
      <c r="J91" s="6" t="n"/>
      <c r="K91" s="7">
        <f>IF(A91="","",IF(H91="","",H91/4))</f>
        <v/>
      </c>
      <c r="L91" s="6" t="n"/>
      <c r="M91" s="5" t="n"/>
      <c r="N91" s="4" t="n"/>
      <c r="O91" s="8">
        <f>IF(A91="","",IF(OR(J91="",K91=""),"Upcoming",IF(M91&gt;=K91,"Paid",IF(TODAY()&gt;J91,"Overdue","Upcoming"))))</f>
        <v/>
      </c>
      <c r="P91" s="8">
        <f>IF(A91="","",IF(O91="Overdue",TODAY()-J91,0))</f>
        <v/>
      </c>
      <c r="Q91" s="3" t="n"/>
      <c r="R91" s="9">
        <f>IF(A91="","",IFERROR(VLOOKUP(C91,'Dashboard'!$A$18:$D$26,4,FALSE),""))</f>
        <v/>
      </c>
    </row>
    <row r="92">
      <c r="A92" s="3" t="n"/>
      <c r="B92" s="3" t="n"/>
      <c r="C92" s="3" t="n"/>
      <c r="D92" s="3" t="n"/>
      <c r="E92" s="3" t="n"/>
      <c r="F92" s="3" t="n"/>
      <c r="G92" s="4" t="n"/>
      <c r="H92" s="5" t="n"/>
      <c r="I92" s="4" t="n"/>
      <c r="J92" s="6" t="n"/>
      <c r="K92" s="7">
        <f>IF(A92="","",IF(H92="","",H92/4))</f>
        <v/>
      </c>
      <c r="L92" s="6" t="n"/>
      <c r="M92" s="5" t="n"/>
      <c r="N92" s="4" t="n"/>
      <c r="O92" s="8">
        <f>IF(A92="","",IF(OR(J92="",K92=""),"Upcoming",IF(M92&gt;=K92,"Paid",IF(TODAY()&gt;J92,"Overdue","Upcoming"))))</f>
        <v/>
      </c>
      <c r="P92" s="8">
        <f>IF(A92="","",IF(O92="Overdue",TODAY()-J92,0))</f>
        <v/>
      </c>
      <c r="Q92" s="3" t="n"/>
      <c r="R92" s="9">
        <f>IF(A92="","",IFERROR(VLOOKUP(C92,'Dashboard'!$A$18:$D$26,4,FALSE),""))</f>
        <v/>
      </c>
    </row>
    <row r="93">
      <c r="A93" s="3" t="n"/>
      <c r="B93" s="3" t="n"/>
      <c r="C93" s="3" t="n"/>
      <c r="D93" s="3" t="n"/>
      <c r="E93" s="3" t="n"/>
      <c r="F93" s="3" t="n"/>
      <c r="G93" s="4" t="n"/>
      <c r="H93" s="5" t="n"/>
      <c r="I93" s="4" t="n"/>
      <c r="J93" s="6" t="n"/>
      <c r="K93" s="7">
        <f>IF(A93="","",IF(H93="","",H93/4))</f>
        <v/>
      </c>
      <c r="L93" s="6" t="n"/>
      <c r="M93" s="5" t="n"/>
      <c r="N93" s="4" t="n"/>
      <c r="O93" s="8">
        <f>IF(A93="","",IF(OR(J93="",K93=""),"Upcoming",IF(M93&gt;=K93,"Paid",IF(TODAY()&gt;J93,"Overdue","Upcoming"))))</f>
        <v/>
      </c>
      <c r="P93" s="8">
        <f>IF(A93="","",IF(O93="Overdue",TODAY()-J93,0))</f>
        <v/>
      </c>
      <c r="Q93" s="3" t="n"/>
      <c r="R93" s="9">
        <f>IF(A93="","",IFERROR(VLOOKUP(C93,'Dashboard'!$A$18:$D$26,4,FALSE),""))</f>
        <v/>
      </c>
    </row>
    <row r="94">
      <c r="A94" s="3" t="n"/>
      <c r="B94" s="3" t="n"/>
      <c r="C94" s="3" t="n"/>
      <c r="D94" s="3" t="n"/>
      <c r="E94" s="3" t="n"/>
      <c r="F94" s="3" t="n"/>
      <c r="G94" s="4" t="n"/>
      <c r="H94" s="5" t="n"/>
      <c r="I94" s="4" t="n"/>
      <c r="J94" s="6" t="n"/>
      <c r="K94" s="7">
        <f>IF(A94="","",IF(H94="","",H94/4))</f>
        <v/>
      </c>
      <c r="L94" s="6" t="n"/>
      <c r="M94" s="5" t="n"/>
      <c r="N94" s="4" t="n"/>
      <c r="O94" s="8">
        <f>IF(A94="","",IF(OR(J94="",K94=""),"Upcoming",IF(M94&gt;=K94,"Paid",IF(TODAY()&gt;J94,"Overdue","Upcoming"))))</f>
        <v/>
      </c>
      <c r="P94" s="8">
        <f>IF(A94="","",IF(O94="Overdue",TODAY()-J94,0))</f>
        <v/>
      </c>
      <c r="Q94" s="3" t="n"/>
      <c r="R94" s="9">
        <f>IF(A94="","",IFERROR(VLOOKUP(C94,'Dashboard'!$A$18:$D$26,4,FALSE),""))</f>
        <v/>
      </c>
    </row>
    <row r="95">
      <c r="A95" s="3" t="n"/>
      <c r="B95" s="3" t="n"/>
      <c r="C95" s="3" t="n"/>
      <c r="D95" s="3" t="n"/>
      <c r="E95" s="3" t="n"/>
      <c r="F95" s="3" t="n"/>
      <c r="G95" s="4" t="n"/>
      <c r="H95" s="5" t="n"/>
      <c r="I95" s="4" t="n"/>
      <c r="J95" s="6" t="n"/>
      <c r="K95" s="7">
        <f>IF(A95="","",IF(H95="","",H95/4))</f>
        <v/>
      </c>
      <c r="L95" s="6" t="n"/>
      <c r="M95" s="5" t="n"/>
      <c r="N95" s="4" t="n"/>
      <c r="O95" s="8">
        <f>IF(A95="","",IF(OR(J95="",K95=""),"Upcoming",IF(M95&gt;=K95,"Paid",IF(TODAY()&gt;J95,"Overdue","Upcoming"))))</f>
        <v/>
      </c>
      <c r="P95" s="8">
        <f>IF(A95="","",IF(O95="Overdue",TODAY()-J95,0))</f>
        <v/>
      </c>
      <c r="Q95" s="3" t="n"/>
      <c r="R95" s="9">
        <f>IF(A95="","",IFERROR(VLOOKUP(C95,'Dashboard'!$A$18:$D$26,4,FALSE),""))</f>
        <v/>
      </c>
    </row>
    <row r="96">
      <c r="A96" s="3" t="n"/>
      <c r="B96" s="3" t="n"/>
      <c r="C96" s="3" t="n"/>
      <c r="D96" s="3" t="n"/>
      <c r="E96" s="3" t="n"/>
      <c r="F96" s="3" t="n"/>
      <c r="G96" s="4" t="n"/>
      <c r="H96" s="5" t="n"/>
      <c r="I96" s="4" t="n"/>
      <c r="J96" s="6" t="n"/>
      <c r="K96" s="7">
        <f>IF(A96="","",IF(H96="","",H96/4))</f>
        <v/>
      </c>
      <c r="L96" s="6" t="n"/>
      <c r="M96" s="5" t="n"/>
      <c r="N96" s="4" t="n"/>
      <c r="O96" s="8">
        <f>IF(A96="","",IF(OR(J96="",K96=""),"Upcoming",IF(M96&gt;=K96,"Paid",IF(TODAY()&gt;J96,"Overdue","Upcoming"))))</f>
        <v/>
      </c>
      <c r="P96" s="8">
        <f>IF(A96="","",IF(O96="Overdue",TODAY()-J96,0))</f>
        <v/>
      </c>
      <c r="Q96" s="3" t="n"/>
      <c r="R96" s="9">
        <f>IF(A96="","",IFERROR(VLOOKUP(C96,'Dashboard'!$A$18:$D$26,4,FALSE),""))</f>
        <v/>
      </c>
    </row>
    <row r="97">
      <c r="A97" s="3" t="n"/>
      <c r="B97" s="3" t="n"/>
      <c r="C97" s="3" t="n"/>
      <c r="D97" s="3" t="n"/>
      <c r="E97" s="3" t="n"/>
      <c r="F97" s="3" t="n"/>
      <c r="G97" s="4" t="n"/>
      <c r="H97" s="5" t="n"/>
      <c r="I97" s="4" t="n"/>
      <c r="J97" s="6" t="n"/>
      <c r="K97" s="7">
        <f>IF(A97="","",IF(H97="","",H97/4))</f>
        <v/>
      </c>
      <c r="L97" s="6" t="n"/>
      <c r="M97" s="5" t="n"/>
      <c r="N97" s="4" t="n"/>
      <c r="O97" s="8">
        <f>IF(A97="","",IF(OR(J97="",K97=""),"Upcoming",IF(M97&gt;=K97,"Paid",IF(TODAY()&gt;J97,"Overdue","Upcoming"))))</f>
        <v/>
      </c>
      <c r="P97" s="8">
        <f>IF(A97="","",IF(O97="Overdue",TODAY()-J97,0))</f>
        <v/>
      </c>
      <c r="Q97" s="3" t="n"/>
      <c r="R97" s="9">
        <f>IF(A97="","",IFERROR(VLOOKUP(C97,'Dashboard'!$A$18:$D$26,4,FALSE),""))</f>
        <v/>
      </c>
    </row>
    <row r="98">
      <c r="A98" s="3" t="n"/>
      <c r="B98" s="3" t="n"/>
      <c r="C98" s="3" t="n"/>
      <c r="D98" s="3" t="n"/>
      <c r="E98" s="3" t="n"/>
      <c r="F98" s="3" t="n"/>
      <c r="G98" s="4" t="n"/>
      <c r="H98" s="5" t="n"/>
      <c r="I98" s="4" t="n"/>
      <c r="J98" s="6" t="n"/>
      <c r="K98" s="7">
        <f>IF(A98="","",IF(H98="","",H98/4))</f>
        <v/>
      </c>
      <c r="L98" s="6" t="n"/>
      <c r="M98" s="5" t="n"/>
      <c r="N98" s="4" t="n"/>
      <c r="O98" s="8">
        <f>IF(A98="","",IF(OR(J98="",K98=""),"Upcoming",IF(M98&gt;=K98,"Paid",IF(TODAY()&gt;J98,"Overdue","Upcoming"))))</f>
        <v/>
      </c>
      <c r="P98" s="8">
        <f>IF(A98="","",IF(O98="Overdue",TODAY()-J98,0))</f>
        <v/>
      </c>
      <c r="Q98" s="3" t="n"/>
      <c r="R98" s="9">
        <f>IF(A98="","",IFERROR(VLOOKUP(C98,'Dashboard'!$A$18:$D$26,4,FALSE),""))</f>
        <v/>
      </c>
    </row>
    <row r="99">
      <c r="A99" s="3" t="n"/>
      <c r="B99" s="3" t="n"/>
      <c r="C99" s="3" t="n"/>
      <c r="D99" s="3" t="n"/>
      <c r="E99" s="3" t="n"/>
      <c r="F99" s="3" t="n"/>
      <c r="G99" s="4" t="n"/>
      <c r="H99" s="5" t="n"/>
      <c r="I99" s="4" t="n"/>
      <c r="J99" s="6" t="n"/>
      <c r="K99" s="7">
        <f>IF(A99="","",IF(H99="","",H99/4))</f>
        <v/>
      </c>
      <c r="L99" s="6" t="n"/>
      <c r="M99" s="5" t="n"/>
      <c r="N99" s="4" t="n"/>
      <c r="O99" s="8">
        <f>IF(A99="","",IF(OR(J99="",K99=""),"Upcoming",IF(M99&gt;=K99,"Paid",IF(TODAY()&gt;J99,"Overdue","Upcoming"))))</f>
        <v/>
      </c>
      <c r="P99" s="8">
        <f>IF(A99="","",IF(O99="Overdue",TODAY()-J99,0))</f>
        <v/>
      </c>
      <c r="Q99" s="3" t="n"/>
      <c r="R99" s="9">
        <f>IF(A99="","",IFERROR(VLOOKUP(C99,'Dashboard'!$A$18:$D$26,4,FALSE),""))</f>
        <v/>
      </c>
    </row>
    <row r="100">
      <c r="A100" s="3" t="n"/>
      <c r="B100" s="3" t="n"/>
      <c r="C100" s="3" t="n"/>
      <c r="D100" s="3" t="n"/>
      <c r="E100" s="3" t="n"/>
      <c r="F100" s="3" t="n"/>
      <c r="G100" s="4" t="n"/>
      <c r="H100" s="5" t="n"/>
      <c r="I100" s="4" t="n"/>
      <c r="J100" s="6" t="n"/>
      <c r="K100" s="7">
        <f>IF(A100="","",IF(H100="","",H100/4))</f>
        <v/>
      </c>
      <c r="L100" s="6" t="n"/>
      <c r="M100" s="5" t="n"/>
      <c r="N100" s="4" t="n"/>
      <c r="O100" s="8">
        <f>IF(A100="","",IF(OR(J100="",K100=""),"Upcoming",IF(M100&gt;=K100,"Paid",IF(TODAY()&gt;J100,"Overdue","Upcoming"))))</f>
        <v/>
      </c>
      <c r="P100" s="8">
        <f>IF(A100="","",IF(O100="Overdue",TODAY()-J100,0))</f>
        <v/>
      </c>
      <c r="Q100" s="3" t="n"/>
      <c r="R100" s="9">
        <f>IF(A100="","",IFERROR(VLOOKUP(C100,'Dashboard'!$A$18:$D$26,4,FALSE),""))</f>
        <v/>
      </c>
    </row>
    <row r="101">
      <c r="A101" s="3" t="n"/>
      <c r="B101" s="3" t="n"/>
      <c r="C101" s="3" t="n"/>
      <c r="D101" s="3" t="n"/>
      <c r="E101" s="3" t="n"/>
      <c r="F101" s="3" t="n"/>
      <c r="G101" s="4" t="n"/>
      <c r="H101" s="5" t="n"/>
      <c r="I101" s="4" t="n"/>
      <c r="J101" s="6" t="n"/>
      <c r="K101" s="7">
        <f>IF(A101="","",IF(H101="","",H101/4))</f>
        <v/>
      </c>
      <c r="L101" s="6" t="n"/>
      <c r="M101" s="5" t="n"/>
      <c r="N101" s="4" t="n"/>
      <c r="O101" s="8">
        <f>IF(A101="","",IF(OR(J101="",K101=""),"Upcoming",IF(M101&gt;=K101,"Paid",IF(TODAY()&gt;J101,"Overdue","Upcoming"))))</f>
        <v/>
      </c>
      <c r="P101" s="8">
        <f>IF(A101="","",IF(O101="Overdue",TODAY()-J101,0))</f>
        <v/>
      </c>
      <c r="Q101" s="3" t="n"/>
      <c r="R101" s="9">
        <f>IF(A101="","",IFERROR(VLOOKUP(C101,'Dashboard'!$A$18:$D$26,4,FALSE),""))</f>
        <v/>
      </c>
    </row>
    <row r="102">
      <c r="A102" s="3" t="n"/>
      <c r="B102" s="3" t="n"/>
      <c r="C102" s="3" t="n"/>
      <c r="D102" s="3" t="n"/>
      <c r="E102" s="3" t="n"/>
      <c r="F102" s="3" t="n"/>
      <c r="G102" s="4" t="n"/>
      <c r="H102" s="5" t="n"/>
      <c r="I102" s="4" t="n"/>
      <c r="J102" s="6" t="n"/>
      <c r="K102" s="7">
        <f>IF(A102="","",IF(H102="","",H102/4))</f>
        <v/>
      </c>
      <c r="L102" s="6" t="n"/>
      <c r="M102" s="5" t="n"/>
      <c r="N102" s="4" t="n"/>
      <c r="O102" s="8">
        <f>IF(A102="","",IF(OR(J102="",K102=""),"Upcoming",IF(M102&gt;=K102,"Paid",IF(TODAY()&gt;J102,"Overdue","Upcoming"))))</f>
        <v/>
      </c>
      <c r="P102" s="8">
        <f>IF(A102="","",IF(O102="Overdue",TODAY()-J102,0))</f>
        <v/>
      </c>
      <c r="Q102" s="3" t="n"/>
      <c r="R102" s="9">
        <f>IF(A102="","",IFERROR(VLOOKUP(C102,'Dashboard'!$A$18:$D$26,4,FALSE),""))</f>
        <v/>
      </c>
    </row>
  </sheetData>
  <autoFilter ref="A2:R102"/>
  <mergeCells count="1">
    <mergeCell ref="A1:R1"/>
  </mergeCells>
  <conditionalFormatting sqref="O3:O102">
    <cfRule type="expression" priority="1" dxfId="0">
      <formula>$O3="Paid"</formula>
    </cfRule>
    <cfRule type="expression" priority="2" dxfId="1">
      <formula>$O3="Overdue"</formula>
    </cfRule>
    <cfRule type="expression" priority="3" dxfId="2">
      <formula>$O3="Upcoming"</formula>
    </cfRule>
  </conditionalFormatting>
  <conditionalFormatting sqref="P3:P102">
    <cfRule type="expression" priority="4" dxfId="1">
      <formula>$P3&gt;0</formula>
    </cfRule>
  </conditionalFormatting>
  <dataValidations count="6">
    <dataValidation sqref="D3:D102" showErrorMessage="1" showInputMessage="1" allowBlank="1" type="list">
      <formula1>"ON,QC,BC,AB,MB,NS"</formula1>
    </dataValidation>
    <dataValidation sqref="N3:N102" showErrorMessage="1" showInputMessage="1" allowBlank="1" type="list">
      <formula1>"Online Banking,Cheque,Pre-authorized Debit,Municipal Portal"</formula1>
    </dataValidation>
    <dataValidation sqref="I3:I102" showErrorMessage="1" showInputMessage="1" allowBlank="1" type="whole" operator="between">
      <formula1>1</formula1>
      <formula2>12</formula2>
    </dataValidation>
    <dataValidation sqref="G3:G102" showErrorMessage="1" showInputMessage="1" allowBlank="1" type="whole" operator="between">
      <formula1>2000</formula1>
      <formula2>2100</formula2>
    </dataValidation>
    <dataValidation sqref="J3:J102" showErrorMessage="1" showInputMessage="1" allowBlank="1" type="date" operator="between">
      <formula1>36526</formula1>
      <formula2>73415</formula2>
    </dataValidation>
    <dataValidation sqref="L3:L102" showErrorMessage="1" showInputMessage="1" allowBlank="1" type="date" operator="between">
      <formula1>36526</formula1>
      <formula2>73415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8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20" customWidth="1" min="3" max="3"/>
    <col width="20" customWidth="1" min="4" max="4"/>
    <col width="4" customWidth="1" min="5" max="5"/>
    <col width="22" customWidth="1" min="6" max="6"/>
    <col width="18" customWidth="1" min="7" max="7"/>
    <col width="4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28" customHeight="1">
      <c r="A1" s="10" t="inlineStr">
        <is>
          <t>Property Tax Instalment Dashboard — Canada</t>
        </is>
      </c>
    </row>
    <row r="2">
      <c r="A2" s="11" t="inlineStr">
        <is>
          <t>Key Metric</t>
        </is>
      </c>
      <c r="B2" s="11" t="inlineStr">
        <is>
          <t>Value</t>
        </is>
      </c>
      <c r="F2" s="11" t="inlineStr">
        <is>
          <t>Payment Allocation</t>
        </is>
      </c>
      <c r="G2" s="11" t="inlineStr">
        <is>
          <t>Amount</t>
        </is>
      </c>
    </row>
    <row r="3" ht="23" customHeight="1">
      <c r="A3" s="12" t="inlineStr">
        <is>
          <t>Total Annual Tax Levy</t>
        </is>
      </c>
      <c r="B3" s="13">
        <f>SUM('Instalment Tracker'!$H$3:$H$102)</f>
        <v/>
      </c>
      <c r="F3" s="14" t="inlineStr">
        <is>
          <t>Paid</t>
        </is>
      </c>
      <c r="G3" s="15">
        <f>SUM('Instalment Tracker'!$M$3:$M$102)</f>
        <v/>
      </c>
    </row>
    <row r="4" ht="23" customHeight="1">
      <c r="A4" s="12" t="inlineStr">
        <is>
          <t>Total Scheduled Instalments</t>
        </is>
      </c>
      <c r="B4" s="13">
        <f>SUM('Instalment Tracker'!$K$3:$K$102)</f>
        <v/>
      </c>
      <c r="F4" s="14" t="inlineStr">
        <is>
          <t>Outstanding</t>
        </is>
      </c>
      <c r="G4" s="15">
        <f>MAX(0,SUM('Instalment Tracker'!$K$3:$K$102)-SUM('Instalment Tracker'!$M$3:$M$102))</f>
        <v/>
      </c>
    </row>
    <row r="5" ht="23" customHeight="1">
      <c r="A5" s="12" t="inlineStr">
        <is>
          <t>Total Paid</t>
        </is>
      </c>
      <c r="B5" s="13">
        <f>SUM('Instalment Tracker'!$M$3:$M$102)</f>
        <v/>
      </c>
    </row>
    <row r="6" ht="23" customHeight="1">
      <c r="A6" s="12" t="inlineStr">
        <is>
          <t>Outstanding Balance</t>
        </is>
      </c>
      <c r="B6" s="13">
        <f>SUM('Instalment Tracker'!$K$3:$K$102)-SUM('Instalment Tracker'!$M$3:$M$102)</f>
        <v/>
      </c>
    </row>
    <row r="7" ht="23" customHeight="1">
      <c r="A7" s="12" t="inlineStr">
        <is>
          <t>Payment Completion Percentage</t>
        </is>
      </c>
      <c r="B7" s="16">
        <f>IF(SUM('Instalment Tracker'!$K$3:$K$102)=0,0,SUM('Instalment Tracker'!$M$3:$M$102)/SUM('Instalment Tracker'!$K$3:$K$102))</f>
        <v/>
      </c>
    </row>
    <row r="8" ht="23" customHeight="1">
      <c r="A8" s="12" t="inlineStr">
        <is>
          <t>Number of Paid Instalments</t>
        </is>
      </c>
      <c r="B8" s="17">
        <f>COUNTIF('Instalment Tracker'!$O$3:$O$102,"Paid")</f>
        <v/>
      </c>
    </row>
    <row r="9" ht="23" customHeight="1">
      <c r="A9" s="12" t="inlineStr">
        <is>
          <t>Number of Overdue Instalments</t>
        </is>
      </c>
      <c r="B9" s="17">
        <f>COUNTIF('Instalment Tracker'!$O$3:$O$102,"Overdue")</f>
        <v/>
      </c>
    </row>
    <row r="10" ht="23" customHeight="1">
      <c r="A10" s="12" t="inlineStr">
        <is>
          <t>Average Instalment Amount</t>
        </is>
      </c>
      <c r="B10" s="13">
        <f>IFERROR(AVERAGE('Instalment Tracker'!$K$3:$K$102),0)</f>
        <v/>
      </c>
    </row>
    <row r="11"/>
    <row r="12"/>
    <row r="13"/>
    <row r="14"/>
    <row r="15"/>
    <row r="16">
      <c r="A16" s="18" t="inlineStr">
        <is>
          <t>Municipality Reference Table</t>
        </is>
      </c>
      <c r="F16" s="11" t="inlineStr">
        <is>
          <t>Scheduled Amount by Municipality</t>
        </is>
      </c>
      <c r="G16" s="11" t="inlineStr">
        <is>
          <t>Scheduled Amount</t>
        </is>
      </c>
    </row>
    <row r="17">
      <c r="A17" s="19" t="inlineStr">
        <is>
          <t>Municipality</t>
        </is>
      </c>
      <c r="B17" s="19" t="inlineStr">
        <is>
          <t>Province</t>
        </is>
      </c>
      <c r="C17" s="19" t="inlineStr">
        <is>
          <t>Typical Instalment Frequency</t>
        </is>
      </c>
      <c r="D17" s="19" t="inlineStr">
        <is>
          <t>Reference Tax Rate</t>
        </is>
      </c>
    </row>
    <row r="18">
      <c r="A18" s="20" t="inlineStr">
        <is>
          <t>Toronto</t>
        </is>
      </c>
      <c r="B18" s="20" t="inlineStr">
        <is>
          <t>Ontario</t>
        </is>
      </c>
      <c r="C18" s="21" t="n">
        <v>4</v>
      </c>
      <c r="D18" s="22" t="n">
        <v>0.0067</v>
      </c>
      <c r="F18" s="23" t="inlineStr">
        <is>
          <t>Toronto</t>
        </is>
      </c>
      <c r="G18" s="24">
        <f>SUMIF('Instalment Tracker'!$C$3:$C$102,F18,'Instalment Tracker'!$K$3:$K$102)</f>
        <v/>
      </c>
    </row>
    <row r="19">
      <c r="A19" s="25" t="inlineStr">
        <is>
          <t>Montreal</t>
        </is>
      </c>
      <c r="B19" s="25" t="inlineStr">
        <is>
          <t>Quebec</t>
        </is>
      </c>
      <c r="C19" s="26" t="n">
        <v>4</v>
      </c>
      <c r="D19" s="27" t="n">
        <v>0.0098</v>
      </c>
      <c r="F19" s="28" t="inlineStr">
        <is>
          <t>Montreal</t>
        </is>
      </c>
      <c r="G19" s="29">
        <f>SUMIF('Instalment Tracker'!$C$3:$C$102,F19,'Instalment Tracker'!$K$3:$K$102)</f>
        <v/>
      </c>
    </row>
    <row r="20">
      <c r="A20" s="20" t="inlineStr">
        <is>
          <t>Vancouver</t>
        </is>
      </c>
      <c r="B20" s="20" t="inlineStr">
        <is>
          <t>British Columbia</t>
        </is>
      </c>
      <c r="C20" s="21" t="n">
        <v>2</v>
      </c>
      <c r="D20" s="22" t="n">
        <v>0.0029</v>
      </c>
      <c r="F20" s="23" t="inlineStr">
        <is>
          <t>Vancouver</t>
        </is>
      </c>
      <c r="G20" s="24">
        <f>SUMIF('Instalment Tracker'!$C$3:$C$102,F20,'Instalment Tracker'!$K$3:$K$102)</f>
        <v/>
      </c>
    </row>
    <row r="21">
      <c r="A21" s="25" t="inlineStr">
        <is>
          <t>Calgary</t>
        </is>
      </c>
      <c r="B21" s="25" t="inlineStr">
        <is>
          <t>Alberta</t>
        </is>
      </c>
      <c r="C21" s="26" t="n">
        <v>4</v>
      </c>
      <c r="D21" s="27" t="n">
        <v>0.0071</v>
      </c>
      <c r="F21" s="28" t="inlineStr">
        <is>
          <t>Calgary</t>
        </is>
      </c>
      <c r="G21" s="29">
        <f>SUMIF('Instalment Tracker'!$C$3:$C$102,F21,'Instalment Tracker'!$K$3:$K$102)</f>
        <v/>
      </c>
    </row>
    <row r="22">
      <c r="A22" s="20" t="inlineStr">
        <is>
          <t>Ottawa</t>
        </is>
      </c>
      <c r="B22" s="20" t="inlineStr">
        <is>
          <t>Ontario</t>
        </is>
      </c>
      <c r="C22" s="21" t="n">
        <v>4</v>
      </c>
      <c r="D22" s="22" t="n">
        <v>0.0112</v>
      </c>
      <c r="F22" s="23" t="inlineStr">
        <is>
          <t>Ottawa</t>
        </is>
      </c>
      <c r="G22" s="24">
        <f>SUMIF('Instalment Tracker'!$C$3:$C$102,F22,'Instalment Tracker'!$K$3:$K$102)</f>
        <v/>
      </c>
    </row>
    <row r="23">
      <c r="A23" s="25" t="inlineStr">
        <is>
          <t>Edmonton</t>
        </is>
      </c>
      <c r="B23" s="25" t="inlineStr">
        <is>
          <t>Alberta</t>
        </is>
      </c>
      <c r="C23" s="26" t="n">
        <v>4</v>
      </c>
      <c r="D23" s="27" t="n">
        <v>0.0094</v>
      </c>
      <c r="F23" s="28" t="inlineStr">
        <is>
          <t>Edmonton</t>
        </is>
      </c>
      <c r="G23" s="29">
        <f>SUMIF('Instalment Tracker'!$C$3:$C$102,F23,'Instalment Tracker'!$K$3:$K$102)</f>
        <v/>
      </c>
    </row>
    <row r="24">
      <c r="A24" s="20" t="inlineStr">
        <is>
          <t>Winnipeg</t>
        </is>
      </c>
      <c r="B24" s="20" t="inlineStr">
        <is>
          <t>Manitoba</t>
        </is>
      </c>
      <c r="C24" s="21" t="n">
        <v>4</v>
      </c>
      <c r="D24" s="22" t="n">
        <v>0.0125</v>
      </c>
      <c r="F24" s="23" t="inlineStr">
        <is>
          <t>Winnipeg</t>
        </is>
      </c>
      <c r="G24" s="24">
        <f>SUMIF('Instalment Tracker'!$C$3:$C$102,F24,'Instalment Tracker'!$K$3:$K$102)</f>
        <v/>
      </c>
    </row>
    <row r="25">
      <c r="A25" s="25" t="inlineStr">
        <is>
          <t>Halifax</t>
        </is>
      </c>
      <c r="B25" s="25" t="inlineStr">
        <is>
          <t>Nova Scotia</t>
        </is>
      </c>
      <c r="C25" s="26" t="n">
        <v>4</v>
      </c>
      <c r="D25" s="27" t="n">
        <v>0.0109</v>
      </c>
      <c r="F25" s="28" t="inlineStr">
        <is>
          <t>Halifax</t>
        </is>
      </c>
      <c r="G25" s="29">
        <f>SUMIF('Instalment Tracker'!$C$3:$C$102,F25,'Instalment Tracker'!$K$3:$K$102)</f>
        <v/>
      </c>
    </row>
    <row r="26">
      <c r="A26" s="20" t="inlineStr">
        <is>
          <t>Quebec City</t>
        </is>
      </c>
      <c r="B26" s="20" t="inlineStr">
        <is>
          <t>Quebec</t>
        </is>
      </c>
      <c r="C26" s="21" t="n">
        <v>4</v>
      </c>
      <c r="D26" s="22" t="n">
        <v>0.0103</v>
      </c>
      <c r="F26" s="23" t="inlineStr">
        <is>
          <t>Quebec City</t>
        </is>
      </c>
      <c r="G26" s="24">
        <f>SUMIF('Instalment Tracker'!$C$3:$C$102,F26,'Instalment Tracker'!$K$3:$K$102)</f>
        <v/>
      </c>
    </row>
    <row r="27"/>
    <row r="28" ht="36" customHeight="1">
      <c r="A28" s="30" t="inlineStr">
        <is>
          <t>Reference tax rates are indicative only. Confirm actual rates, due dates, instalment schedules, and payment requirements with the applicable municipality.</t>
        </is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50" customWidth="1" min="3" max="3"/>
    <col width="22" customWidth="1" min="4" max="4"/>
  </cols>
  <sheetData>
    <row r="1" ht="28" customHeight="1">
      <c r="A1" s="10" t="inlineStr">
        <is>
          <t>Workbook Instructions — Property Tax Instalment Tracker</t>
        </is>
      </c>
    </row>
    <row r="2"/>
    <row r="3">
      <c r="A3" s="19" t="inlineStr">
        <is>
          <t>Area</t>
        </is>
      </c>
      <c r="B3" s="19" t="inlineStr">
        <is>
          <t>Guidance</t>
        </is>
      </c>
      <c r="C3" s="19" t="inlineStr">
        <is>
          <t>Key Reminder</t>
        </is>
      </c>
      <c r="D3" s="19" t="inlineStr">
        <is>
          <t>Workbook Location</t>
        </is>
      </c>
    </row>
    <row r="4" ht="48" customHeight="1">
      <c r="A4" s="31" t="inlineStr">
        <is>
          <t>Instalment Tracker</t>
        </is>
      </c>
      <c r="B4" s="32" t="inlineStr">
        <is>
          <t>Enter one row for each property-tax instalment. Use a separate row when the same property has multiple due dates.</t>
        </is>
      </c>
      <c r="C4" s="32" t="inlineStr">
        <is>
          <t>Complete the pale yellow input cells and retain the formula columns.</t>
        </is>
      </c>
      <c r="D4" s="32" t="inlineStr">
        <is>
          <t>Instalment Tracker</t>
        </is>
      </c>
    </row>
    <row r="5" ht="48" customHeight="1">
      <c r="A5" s="33" t="inlineStr">
        <is>
          <t>Payment recording</t>
        </is>
      </c>
      <c r="B5" s="34" t="inlineStr">
        <is>
          <t>Record the payment date, amount paid, payment method, and any receipt or confirmation details in Notes.</t>
        </is>
      </c>
      <c r="C5" s="34" t="inlineStr">
        <is>
          <t>Keep receipts, municipal notices, online confirmations, and cheque records.</t>
        </is>
      </c>
      <c r="D5" s="34" t="inlineStr">
        <is>
          <t>Instalment Tracker</t>
        </is>
      </c>
    </row>
    <row r="6" ht="48" customHeight="1">
      <c r="A6" s="31" t="inlineStr">
        <is>
          <t>Status review</t>
        </is>
      </c>
      <c r="B6" s="32" t="inlineStr">
        <is>
          <t>Paid applies when the amount paid meets or exceeds the scheduled amount. Upcoming and Overdue update from the due date.</t>
        </is>
      </c>
      <c r="C6" s="32" t="inlineStr">
        <is>
          <t>Review overdue entries promptly and confirm balances with the municipality.</t>
        </is>
      </c>
      <c r="D6" s="32" t="inlineStr">
        <is>
          <t>Instalment Tracker</t>
        </is>
      </c>
    </row>
    <row r="7" ht="48" customHeight="1">
      <c r="A7" s="33" t="inlineStr">
        <is>
          <t>Municipal confirmation</t>
        </is>
      </c>
      <c r="B7" s="34" t="inlineStr">
        <is>
          <t>Confirm property-tax due dates, assessed tax amounts, instalment schedules, and payment instructions with the relevant municipality.</t>
        </is>
      </c>
      <c r="C7" s="34" t="inlineStr">
        <is>
          <t>Municipal tax treatment and instalment schedules vary across Canada.</t>
        </is>
      </c>
      <c r="D7" s="34" t="inlineStr">
        <is>
          <t>Dashboard</t>
        </is>
      </c>
    </row>
    <row r="8" ht="48" customHeight="1">
      <c r="A8" s="31" t="inlineStr">
        <is>
          <t>Reference tax rate</t>
        </is>
      </c>
      <c r="B8" s="32" t="inlineStr">
        <is>
          <t>The Reference Tax Rate is an indicative lookup from the municipality reference table.</t>
        </is>
      </c>
      <c r="C8" s="32" t="inlineStr">
        <is>
          <t>It is not an official rate and should not be used as tax advice or a levy calculation.</t>
        </is>
      </c>
      <c r="D8" s="32" t="inlineStr">
        <is>
          <t>Dashboard</t>
        </is>
      </c>
    </row>
    <row r="9" ht="48" customHeight="1">
      <c r="A9" s="33" t="inlineStr">
        <is>
          <t>Formatting</t>
        </is>
      </c>
      <c r="B9" s="34" t="inlineStr">
        <is>
          <t>Currency values are in CAD and dates use the Canadian YYYY-MM-DD format.</t>
        </is>
      </c>
      <c r="C9" s="34" t="inlineStr">
        <is>
          <t>Use consistent roll numbers and property IDs to organize records.</t>
        </is>
      </c>
      <c r="D9" s="34" t="inlineStr">
        <is>
          <t>All sheets</t>
        </is>
      </c>
    </row>
    <row r="10" ht="48" customHeight="1">
      <c r="A10" s="31" t="inlineStr">
        <is>
          <t>Workbook purpose</t>
        </is>
      </c>
      <c r="B10" s="32" t="inlineStr">
        <is>
          <t>This workbook is a tracking aid for property-tax instalments and payment records.</t>
        </is>
      </c>
      <c r="C10" s="32" t="inlineStr">
        <is>
          <t>It is not official tax, legal, municipal, or financial advice.</t>
        </is>
      </c>
      <c r="D10" s="32" t="inlineStr">
        <is>
          <t>All sheets</t>
        </is>
      </c>
    </row>
  </sheetData>
  <autoFilter ref="A3:D10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2026-09-08T18:16:22Z</dcterms:created>
  <dcterms:modified xmlns:dcterms="http://purl.org/dc/terms/" xmlns:xsi="http://www.w3.org/2001/XMLSchema-instance" xsi:type="dcterms:W3CDTF">2026-09-08T18:16:22Z</dcterms:modified>
</cp:coreProperties>
</file>