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RSP Drawdown Model" sheetId="1" state="visible" r:id="rId1"/>
    <sheet xmlns:r="http://schemas.openxmlformats.org/officeDocument/2006/relationships" name="Assumptions &amp; Tax" sheetId="2" state="visible" r:id="rId2"/>
    <sheet xmlns:r="http://schemas.openxmlformats.org/officeDocument/2006/relationships" name="Summary Dashboard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i val="1"/>
      <color rgb="0064748B"/>
      <sz val="9"/>
    </font>
    <font>
      <name val="Calibri"/>
      <b val="1"/>
      <color rgb="00FFFFFF"/>
      <sz val="11"/>
    </font>
    <font>
      <name val="Calibri"/>
      <i val="1"/>
      <sz val="9"/>
    </font>
    <font>
      <name val="Calibri"/>
      <b val="1"/>
      <color rgb="00FFFFFF"/>
      <sz val="10"/>
    </font>
    <font>
      <name val="Calibri"/>
      <b val="1"/>
      <sz val="10"/>
    </font>
    <font>
      <name val="Calibri"/>
      <color rgb="000F766E"/>
      <sz val="10"/>
    </font>
    <font>
      <name val="Calibri"/>
      <sz val="10"/>
    </font>
    <font>
      <name val="Calibri"/>
      <b val="1"/>
      <color rgb="00FFFFFF"/>
      <sz val="16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  <fill>
      <patternFill patternType="solid">
        <fgColor rgb="000F766E"/>
      </patternFill>
    </fill>
    <fill>
      <patternFill patternType="solid">
        <fgColor rgb="00F8FAFC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/>
    </xf>
    <xf numFmtId="164" fontId="0" fillId="4" borderId="1" pivotButton="0" quotePrefix="0" xfId="0"/>
    <xf numFmtId="10" fontId="0" fillId="4" borderId="1" applyAlignment="1" pivotButton="0" quotePrefix="0" xfId="0">
      <alignment horizontal="center" vertical="center"/>
    </xf>
    <xf numFmtId="164" fontId="0" fillId="3" borderId="1" pivotButton="0" quotePrefix="0" xfId="0"/>
    <xf numFmtId="10" fontId="0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0" fontId="0" fillId="5" borderId="1" applyAlignment="1" pivotButton="0" quotePrefix="0" xfId="0">
      <alignment horizontal="center" vertical="center"/>
    </xf>
    <xf numFmtId="164" fontId="0" fillId="5" borderId="1" pivotButton="0" quotePrefix="0" xfId="0"/>
    <xf numFmtId="10" fontId="0" fillId="5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164" fontId="5" fillId="6" borderId="1" pivotButton="0" quotePrefix="0" xfId="0"/>
    <xf numFmtId="0" fontId="0" fillId="6" borderId="1" pivotButton="0" quotePrefix="0" xfId="0"/>
    <xf numFmtId="0" fontId="5" fillId="7" borderId="1" applyAlignment="1" pivotButton="0" quotePrefix="0" xfId="0">
      <alignment horizontal="center" vertical="center"/>
    </xf>
    <xf numFmtId="0" fontId="0" fillId="0" borderId="1" pivotButton="0" quotePrefix="0" xfId="0"/>
    <xf numFmtId="0" fontId="6" fillId="8" borderId="1" applyAlignment="1" pivotButton="0" quotePrefix="0" xfId="0">
      <alignment horizontal="left" vertical="center"/>
    </xf>
    <xf numFmtId="0" fontId="0" fillId="4" borderId="1" applyAlignment="1" pivotButton="0" quotePrefix="0" xfId="0">
      <alignment horizontal="left" vertical="center"/>
    </xf>
    <xf numFmtId="164" fontId="0" fillId="4" borderId="1" applyAlignment="1" pivotButton="0" quotePrefix="0" xfId="0">
      <alignment horizontal="left" vertical="center"/>
    </xf>
    <xf numFmtId="10" fontId="0" fillId="4" borderId="1" applyAlignment="1" pivotButton="0" quotePrefix="0" xfId="0">
      <alignment horizontal="left" vertical="center"/>
    </xf>
    <xf numFmtId="0" fontId="6" fillId="8" borderId="1" pivotButton="0" quotePrefix="0" xfId="0"/>
    <xf numFmtId="0" fontId="7" fillId="3" borderId="1" pivotButton="0" quotePrefix="0" xfId="0"/>
    <xf numFmtId="0" fontId="3" fillId="2" borderId="1" applyAlignment="1" pivotButton="0" quotePrefix="0" xfId="0">
      <alignment horizontal="center" vertical="center"/>
    </xf>
    <xf numFmtId="0" fontId="8" fillId="5" borderId="1" applyAlignment="1" pivotButton="0" quotePrefix="0" xfId="0">
      <alignment horizontal="center" vertical="center"/>
    </xf>
    <xf numFmtId="10" fontId="8" fillId="5" borderId="1" applyAlignment="1" pivotButton="0" quotePrefix="0" xfId="0">
      <alignment horizontal="center" vertical="center"/>
    </xf>
    <xf numFmtId="0" fontId="8" fillId="3" borderId="1" applyAlignment="1" pivotButton="0" quotePrefix="0" xfId="0">
      <alignment horizontal="center" vertical="center"/>
    </xf>
    <xf numFmtId="10" fontId="8" fillId="3" borderId="1" applyAlignment="1" pivotButton="0" quotePrefix="0" xfId="0">
      <alignment horizontal="center" vertical="center"/>
    </xf>
    <xf numFmtId="0" fontId="6" fillId="6" borderId="1" pivotButton="0" quotePrefix="0" xfId="0"/>
    <xf numFmtId="10" fontId="5" fillId="6" borderId="1" pivotButton="0" quotePrefix="0" xfId="0"/>
    <xf numFmtId="0" fontId="9" fillId="2" borderId="0" applyAlignment="1" pivotButton="0" quotePrefix="0" xfId="0">
      <alignment horizontal="center" vertical="center"/>
    </xf>
    <xf numFmtId="0" fontId="0" fillId="2" borderId="1" pivotButton="0" quotePrefix="0" xfId="0"/>
    <xf numFmtId="0" fontId="6" fillId="5" borderId="1" applyAlignment="1" pivotButton="0" quotePrefix="0" xfId="0">
      <alignment horizontal="left" vertical="center"/>
    </xf>
    <xf numFmtId="164" fontId="0" fillId="4" borderId="1" applyAlignment="1" pivotButton="0" quotePrefix="0" xfId="0">
      <alignment horizontal="right" vertical="center"/>
    </xf>
    <xf numFmtId="0" fontId="0" fillId="5" borderId="1" pivotButton="0" quotePrefix="0" xfId="0"/>
    <xf numFmtId="0" fontId="6" fillId="3" borderId="1" applyAlignment="1" pivotButton="0" quotePrefix="0" xfId="0">
      <alignment horizontal="left" vertical="center"/>
    </xf>
    <xf numFmtId="0" fontId="0" fillId="3" borderId="1" pivotButton="0" quotePrefix="0" xfId="0"/>
    <xf numFmtId="10" fontId="0" fillId="4" borderId="1" applyAlignment="1" pivotButton="0" quotePrefix="0" xfId="0">
      <alignment horizontal="right" vertical="center"/>
    </xf>
    <xf numFmtId="49" fontId="0" fillId="4" borderId="1" applyAlignment="1" pivotButton="0" quotePrefix="0" xfId="0">
      <alignment horizontal="right" vertical="center"/>
    </xf>
    <xf numFmtId="0" fontId="3" fillId="2" borderId="1" pivotButton="0" quotePrefix="0" xfId="0"/>
    <xf numFmtId="0" fontId="5" fillId="7" borderId="1" applyAlignment="1" pivotButton="0" quotePrefix="0" xfId="0">
      <alignment horizontal="left" vertical="center"/>
    </xf>
    <xf numFmtId="0" fontId="6" fillId="5" borderId="1" applyAlignment="1" pivotButton="0" quotePrefix="0" xfId="0">
      <alignment horizontal="left" vertical="top" wrapText="1"/>
    </xf>
    <xf numFmtId="0" fontId="8" fillId="5" borderId="1" applyAlignment="1" pivotButton="0" quotePrefix="0" xfId="0">
      <alignment horizontal="left" vertical="top" wrapText="1"/>
    </xf>
    <xf numFmtId="0" fontId="0" fillId="8" borderId="0" pivotButton="0" quotePrefix="0" xfId="0"/>
    <xf numFmtId="0" fontId="6" fillId="8" borderId="1" applyAlignment="1" pivotButton="0" quotePrefix="0" xfId="0">
      <alignment horizontal="left" vertical="top" wrapText="1"/>
    </xf>
    <xf numFmtId="0" fontId="8" fillId="8" borderId="1" applyAlignment="1" pivotButton="0" quotePrefix="0" xfId="0">
      <alignment horizontal="left" vertical="top" wrapText="1"/>
    </xf>
    <xf numFmtId="0" fontId="0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RRSP Ending Balance by Year</a:t>
            </a:r>
          </a:p>
        </rich>
      </tx>
    </title>
    <plotArea>
      <lineChart>
        <grouping val="standard"/>
        <ser>
          <idx val="0"/>
          <order val="0"/>
          <tx>
            <strRef>
              <f>'Summary Dashboard'!E17</f>
            </strRef>
          </tx>
          <spPr>
            <a:ln xmlns:a="http://schemas.openxmlformats.org/drawingml/2006/main" w="25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'Summary Dashboard'!$A$18:$A$27</f>
            </numRef>
          </cat>
          <val>
            <numRef>
              <f>'Summary Dashboard'!$E$18:$E$27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Year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Balance (CAD)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Gross Withdrawal vs. Net Cash Received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 Dashboard'!C17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'Summary Dashboard'!$A$18:$A$27</f>
            </numRef>
          </cat>
          <val>
            <numRef>
              <f>'Summary Dashboard'!$C$18:$C$27</f>
            </numRef>
          </val>
        </ser>
        <ser>
          <idx val="1"/>
          <order val="1"/>
          <tx>
            <strRef>
              <f>'Summary Dashboard'!D17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'Summary Dashboard'!$A$18:$A$27</f>
            </numRef>
          </cat>
          <val>
            <numRef>
              <f>'Summary Dashboard'!$D$18:$D$27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Year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(CAD)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Withdrawals vs. Withholding Tax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4B8A6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'Summary Dashboard'!$A$29:$A$30</f>
            </numRef>
          </cat>
          <val>
            <numRef>
              <f>'Summary Dashboard'!$B$29:$B$30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29</row>
      <rowOff>0</rowOff>
    </from>
    <ext cx="792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29</row>
      <rowOff>0</rowOff>
    </from>
    <ext cx="792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49</row>
      <rowOff>0</rowOff>
    </from>
    <ext cx="504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7" customWidth="1" min="2" max="2"/>
    <col width="24" customWidth="1" min="3" max="3"/>
    <col width="20" customWidth="1" min="4" max="4"/>
    <col width="26" customWidth="1" min="5" max="5"/>
    <col width="20" customWidth="1" min="6" max="6"/>
    <col width="22" customWidth="1" min="7" max="7"/>
    <col width="26" customWidth="1" min="8" max="8"/>
    <col width="22" customWidth="1" min="9" max="9"/>
    <col width="26" customWidth="1" min="10" max="10"/>
    <col width="22" customWidth="1" min="11" max="11"/>
    <col width="34" customWidth="1" min="12" max="12"/>
  </cols>
  <sheetData>
    <row r="1" ht="28" customHeight="1">
      <c r="A1" s="1" t="inlineStr">
        <is>
          <t>RRSP Meltdown / Drawdown Model — Canada (CAD)</t>
        </is>
      </c>
    </row>
    <row r="2">
      <c r="A2" s="2" t="inlineStr">
        <is>
          <t>Investor: William Tremblay  |  City: Ottawa, ON  |  BN: 123456789RT0001  |  Generated: 2026-06-18</t>
        </is>
      </c>
    </row>
    <row r="3" ht="36" customHeight="1">
      <c r="A3" s="3" t="inlineStr">
        <is>
          <t>Year</t>
        </is>
      </c>
      <c r="B3" s="3" t="inlineStr">
        <is>
          <t>Age</t>
        </is>
      </c>
      <c r="C3" s="3" t="inlineStr">
        <is>
          <t>Start RRSP Balance ($)</t>
        </is>
      </c>
      <c r="D3" s="3" t="inlineStr">
        <is>
          <t>Investment Return %</t>
        </is>
      </c>
      <c r="E3" s="3" t="inlineStr">
        <is>
          <t>Gross RRSP Withdrawal ($)</t>
        </is>
      </c>
      <c r="F3" s="3" t="inlineStr">
        <is>
          <t>Withholding Tax %</t>
        </is>
      </c>
      <c r="G3" s="3" t="inlineStr">
        <is>
          <t>Withholding Tax ($)</t>
        </is>
      </c>
      <c r="H3" s="3" t="inlineStr">
        <is>
          <t>Net RRSP Cash Received ($)</t>
        </is>
      </c>
      <c r="I3" s="3" t="inlineStr">
        <is>
          <t>End RRSP Balance ($)</t>
        </is>
      </c>
      <c r="J3" s="3" t="inlineStr">
        <is>
          <t>Required Min. Withdrawal %</t>
        </is>
      </c>
      <c r="K3" s="3" t="inlineStr">
        <is>
          <t>RRSP Drawdown Status</t>
        </is>
      </c>
      <c r="L3" s="3" t="inlineStr">
        <is>
          <t>Notes</t>
        </is>
      </c>
    </row>
    <row r="4">
      <c r="A4" s="4" t="n">
        <v>2026</v>
      </c>
      <c r="B4" s="4" t="n">
        <v>55</v>
      </c>
      <c r="C4" s="5" t="n">
        <v>425000</v>
      </c>
      <c r="D4" s="6" t="n">
        <v>0.07000000000000001</v>
      </c>
      <c r="E4" s="5" t="n">
        <v>35000</v>
      </c>
      <c r="F4" s="6" t="n">
        <v>0.3</v>
      </c>
      <c r="G4" s="7">
        <f>E4*F4</f>
        <v/>
      </c>
      <c r="H4" s="7">
        <f>E4-G4</f>
        <v/>
      </c>
      <c r="I4" s="7">
        <f>IFERROR((C4-E4)*(1+D4),0)</f>
        <v/>
      </c>
      <c r="J4" s="8">
        <f>IFERROR(VLOOKUP(B4,'Assumptions &amp; Tax'!$A$20:$B$35,2,FALSE),0)</f>
        <v/>
      </c>
      <c r="K4" s="4">
        <f>IF(I4&lt;=0,"Depleted","Active")</f>
        <v/>
      </c>
      <c r="L4" s="9" t="inlineStr">
        <is>
          <t>Ottawa, ON — early drawdown start</t>
        </is>
      </c>
    </row>
    <row r="5">
      <c r="A5" s="10" t="n">
        <v>2027</v>
      </c>
      <c r="B5" s="10" t="n">
        <v>56</v>
      </c>
      <c r="C5" s="11">
        <f>I4</f>
        <v/>
      </c>
      <c r="D5" s="6" t="n">
        <v>0.05</v>
      </c>
      <c r="E5" s="5" t="n">
        <v>38000</v>
      </c>
      <c r="F5" s="6" t="n">
        <v>0.3</v>
      </c>
      <c r="G5" s="11">
        <f>E5*F5</f>
        <v/>
      </c>
      <c r="H5" s="11">
        <f>E5-G5</f>
        <v/>
      </c>
      <c r="I5" s="11">
        <f>IFERROR((C5-E5)*(1+D5),0)</f>
        <v/>
      </c>
      <c r="J5" s="12">
        <f>IFERROR(VLOOKUP(B5,'Assumptions &amp; Tax'!$A$20:$B$35,2,FALSE),0)</f>
        <v/>
      </c>
      <c r="K5" s="10">
        <f>IF(I5&lt;=0,"Depleted","Active")</f>
        <v/>
      </c>
      <c r="L5" s="13" t="inlineStr">
        <is>
          <t>Ottawa, ON</t>
        </is>
      </c>
    </row>
    <row r="6">
      <c r="A6" s="4" t="n">
        <v>2028</v>
      </c>
      <c r="B6" s="4" t="n">
        <v>57</v>
      </c>
      <c r="C6" s="7">
        <f>I5</f>
        <v/>
      </c>
      <c r="D6" s="6" t="n">
        <v>0.08</v>
      </c>
      <c r="E6" s="5" t="n">
        <v>40000</v>
      </c>
      <c r="F6" s="6" t="n">
        <v>0.3</v>
      </c>
      <c r="G6" s="7">
        <f>E6*F6</f>
        <v/>
      </c>
      <c r="H6" s="7">
        <f>E6-G6</f>
        <v/>
      </c>
      <c r="I6" s="7">
        <f>IFERROR((C6-E6)*(1+D6),0)</f>
        <v/>
      </c>
      <c r="J6" s="8">
        <f>IFERROR(VLOOKUP(B6,'Assumptions &amp; Tax'!$A$20:$B$35,2,FALSE),0)</f>
        <v/>
      </c>
      <c r="K6" s="4">
        <f>IF(I6&lt;=0,"Depleted","Active")</f>
        <v/>
      </c>
      <c r="L6" s="9" t="inlineStr">
        <is>
          <t>Toronto, ON — increased withdrawal</t>
        </is>
      </c>
    </row>
    <row r="7">
      <c r="A7" s="10" t="n">
        <v>2029</v>
      </c>
      <c r="B7" s="10" t="n">
        <v>58</v>
      </c>
      <c r="C7" s="11">
        <f>I6</f>
        <v/>
      </c>
      <c r="D7" s="6" t="n">
        <v>-0.04</v>
      </c>
      <c r="E7" s="5" t="n">
        <v>42000</v>
      </c>
      <c r="F7" s="6" t="n">
        <v>0.3</v>
      </c>
      <c r="G7" s="11">
        <f>E7*F7</f>
        <v/>
      </c>
      <c r="H7" s="11">
        <f>E7-G7</f>
        <v/>
      </c>
      <c r="I7" s="11">
        <f>IFERROR((C7-E7)*(1+D7),0)</f>
        <v/>
      </c>
      <c r="J7" s="12">
        <f>IFERROR(VLOOKUP(B7,'Assumptions &amp; Tax'!$A$20:$B$35,2,FALSE),0)</f>
        <v/>
      </c>
      <c r="K7" s="10">
        <f>IF(I7&lt;=0,"Depleted","Active")</f>
        <v/>
      </c>
      <c r="L7" s="13" t="inlineStr">
        <is>
          <t>Ottawa, ON — market correction year</t>
        </is>
      </c>
    </row>
    <row r="8">
      <c r="A8" s="4" t="n">
        <v>2030</v>
      </c>
      <c r="B8" s="4" t="n">
        <v>59</v>
      </c>
      <c r="C8" s="7">
        <f>I7</f>
        <v/>
      </c>
      <c r="D8" s="6" t="n">
        <v>0.06</v>
      </c>
      <c r="E8" s="5" t="n">
        <v>44000</v>
      </c>
      <c r="F8" s="6" t="n">
        <v>0.3</v>
      </c>
      <c r="G8" s="7">
        <f>E8*F8</f>
        <v/>
      </c>
      <c r="H8" s="7">
        <f>E8-G8</f>
        <v/>
      </c>
      <c r="I8" s="7">
        <f>IFERROR((C8-E8)*(1+D8),0)</f>
        <v/>
      </c>
      <c r="J8" s="8">
        <f>IFERROR(VLOOKUP(B8,'Assumptions &amp; Tax'!$A$20:$B$35,2,FALSE),0)</f>
        <v/>
      </c>
      <c r="K8" s="4">
        <f>IF(I8&lt;=0,"Depleted","Active")</f>
        <v/>
      </c>
      <c r="L8" s="9" t="inlineStr">
        <is>
          <t>Calgary, AB — temporary relocation</t>
        </is>
      </c>
    </row>
    <row r="9">
      <c r="A9" s="10" t="n">
        <v>2031</v>
      </c>
      <c r="B9" s="10" t="n">
        <v>60</v>
      </c>
      <c r="C9" s="11">
        <f>I8</f>
        <v/>
      </c>
      <c r="D9" s="6" t="n">
        <v>0.09</v>
      </c>
      <c r="E9" s="5" t="n">
        <v>48000</v>
      </c>
      <c r="F9" s="6" t="n">
        <v>0.3</v>
      </c>
      <c r="G9" s="11">
        <f>E9*F9</f>
        <v/>
      </c>
      <c r="H9" s="11">
        <f>E9-G9</f>
        <v/>
      </c>
      <c r="I9" s="11">
        <f>IFERROR((C9-E9)*(1+D9),0)</f>
        <v/>
      </c>
      <c r="J9" s="12">
        <f>IFERROR(VLOOKUP(B9,'Assumptions &amp; Tax'!$A$20:$B$35,2,FALSE),0)</f>
        <v/>
      </c>
      <c r="K9" s="10">
        <f>IF(I9&lt;=0,"Depleted","Active")</f>
        <v/>
      </c>
      <c r="L9" s="13" t="inlineStr">
        <is>
          <t>Ottawa, ON</t>
        </is>
      </c>
    </row>
    <row r="10">
      <c r="A10" s="4" t="n">
        <v>2032</v>
      </c>
      <c r="B10" s="4" t="n">
        <v>61</v>
      </c>
      <c r="C10" s="7">
        <f>I9</f>
        <v/>
      </c>
      <c r="D10" s="6" t="n">
        <v>0.07000000000000001</v>
      </c>
      <c r="E10" s="5" t="n">
        <v>52000</v>
      </c>
      <c r="F10" s="6" t="n">
        <v>0.3</v>
      </c>
      <c r="G10" s="7">
        <f>E10*F10</f>
        <v/>
      </c>
      <c r="H10" s="7">
        <f>E10-G10</f>
        <v/>
      </c>
      <c r="I10" s="7">
        <f>IFERROR((C10-E10)*(1+D10),0)</f>
        <v/>
      </c>
      <c r="J10" s="8">
        <f>IFERROR(VLOOKUP(B10,'Assumptions &amp; Tax'!$A$20:$B$35,2,FALSE),0)</f>
        <v/>
      </c>
      <c r="K10" s="4">
        <f>IF(I10&lt;=0,"Depleted","Active")</f>
        <v/>
      </c>
      <c r="L10" s="9" t="inlineStr">
        <is>
          <t>Ottawa, ON — CPP supplement starts</t>
        </is>
      </c>
    </row>
    <row r="11">
      <c r="A11" s="10" t="n">
        <v>2033</v>
      </c>
      <c r="B11" s="10" t="n">
        <v>62</v>
      </c>
      <c r="C11" s="11">
        <f>I10</f>
        <v/>
      </c>
      <c r="D11" s="6" t="n">
        <v>-0.08</v>
      </c>
      <c r="E11" s="5" t="n">
        <v>55000</v>
      </c>
      <c r="F11" s="6" t="n">
        <v>0.3</v>
      </c>
      <c r="G11" s="11">
        <f>E11*F11</f>
        <v/>
      </c>
      <c r="H11" s="11">
        <f>E11-G11</f>
        <v/>
      </c>
      <c r="I11" s="11">
        <f>IFERROR((C11-E11)*(1+D11),0)</f>
        <v/>
      </c>
      <c r="J11" s="12">
        <f>IFERROR(VLOOKUP(B11,'Assumptions &amp; Tax'!$A$20:$B$35,2,FALSE),0)</f>
        <v/>
      </c>
      <c r="K11" s="10">
        <f>IF(I11&lt;=0,"Depleted","Active")</f>
        <v/>
      </c>
      <c r="L11" s="13" t="inlineStr">
        <is>
          <t>Vancouver, BC — market downturn</t>
        </is>
      </c>
    </row>
    <row r="12">
      <c r="A12" s="4" t="n">
        <v>2034</v>
      </c>
      <c r="B12" s="4" t="n">
        <v>63</v>
      </c>
      <c r="C12" s="7">
        <f>I11</f>
        <v/>
      </c>
      <c r="D12" s="6" t="n">
        <v>0.05</v>
      </c>
      <c r="E12" s="5" t="n">
        <v>58000</v>
      </c>
      <c r="F12" s="6" t="n">
        <v>0.3</v>
      </c>
      <c r="G12" s="7">
        <f>E12*F12</f>
        <v/>
      </c>
      <c r="H12" s="7">
        <f>E12-G12</f>
        <v/>
      </c>
      <c r="I12" s="7">
        <f>IFERROR((C12-E12)*(1+D12),0)</f>
        <v/>
      </c>
      <c r="J12" s="8">
        <f>IFERROR(VLOOKUP(B12,'Assumptions &amp; Tax'!$A$20:$B$35,2,FALSE),0)</f>
        <v/>
      </c>
      <c r="K12" s="4">
        <f>IF(I12&lt;=0,"Depleted","Active")</f>
        <v/>
      </c>
      <c r="L12" s="9" t="inlineStr">
        <is>
          <t>Ottawa, ON</t>
        </is>
      </c>
    </row>
    <row r="13">
      <c r="A13" s="10" t="n">
        <v>2035</v>
      </c>
      <c r="B13" s="10" t="n">
        <v>64</v>
      </c>
      <c r="C13" s="11">
        <f>I12</f>
        <v/>
      </c>
      <c r="D13" s="6" t="n">
        <v>0.06</v>
      </c>
      <c r="E13" s="5" t="n">
        <v>60000</v>
      </c>
      <c r="F13" s="6" t="n">
        <v>0.3</v>
      </c>
      <c r="G13" s="11">
        <f>E13*F13</f>
        <v/>
      </c>
      <c r="H13" s="11">
        <f>E13-G13</f>
        <v/>
      </c>
      <c r="I13" s="11">
        <f>IFERROR((C13-E13)*(1+D13),0)</f>
        <v/>
      </c>
      <c r="J13" s="12">
        <f>IFERROR(VLOOKUP(B13,'Assumptions &amp; Tax'!$A$20:$B$35,2,FALSE),0)</f>
        <v/>
      </c>
      <c r="K13" s="10">
        <f>IF(I13&lt;=0,"Depleted","Active")</f>
        <v/>
      </c>
      <c r="L13" s="13" t="inlineStr">
        <is>
          <t>Ottawa, ON — nearing RRIF conversion</t>
        </is>
      </c>
    </row>
    <row r="14">
      <c r="A14" s="14" t="inlineStr">
        <is>
          <t>TOTALS</t>
        </is>
      </c>
      <c r="B14" s="15" t="n"/>
      <c r="C14" s="15" t="n"/>
      <c r="D14" s="16" t="n"/>
      <c r="E14" s="17">
        <f>SUM(E4:E13)</f>
        <v/>
      </c>
      <c r="F14" s="18" t="n"/>
      <c r="G14" s="17">
        <f>SUM(G4:G13)</f>
        <v/>
      </c>
      <c r="H14" s="17">
        <f>SUM(H4:H13)</f>
        <v/>
      </c>
      <c r="I14" s="18" t="n"/>
      <c r="J14" s="18" t="n"/>
      <c r="K14" s="18" t="n"/>
      <c r="L14" s="18" t="n"/>
    </row>
  </sheetData>
  <mergeCells count="3">
    <mergeCell ref="A1:L1"/>
    <mergeCell ref="A2:L2"/>
    <mergeCell ref="A14:D1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5"/>
  <sheetViews>
    <sheetView workbookViewId="0">
      <selection activeCell="A1" sqref="A1"/>
    </sheetView>
  </sheetViews>
  <sheetFormatPr baseColWidth="8" defaultRowHeight="15"/>
  <cols>
    <col width="36" customWidth="1" min="1" max="1"/>
    <col width="26" customWidth="1" min="2" max="2"/>
    <col width="42" customWidth="1" min="3" max="3"/>
    <col width="4" customWidth="1" min="4" max="4"/>
    <col width="14" customWidth="1" min="5" max="5"/>
    <col width="26" customWidth="1" min="6" max="6"/>
    <col width="52" customWidth="1" min="7" max="7"/>
  </cols>
  <sheetData>
    <row r="1" ht="28" customHeight="1">
      <c r="A1" s="1" t="inlineStr">
        <is>
          <t>Assumptions &amp; Tax Reference — RRSP Meltdown Strategy (Canada)</t>
        </is>
      </c>
    </row>
    <row r="2">
      <c r="A2" s="2" t="inlineStr">
        <is>
          <t>CRA Reference: RRSP withdrawals subject to withholding tax. RRSP must convert to RRIF by Dec 31 of year age 71 is reached.</t>
        </is>
      </c>
    </row>
    <row r="3">
      <c r="A3" s="19" t="inlineStr">
        <is>
          <t>A. USER INPUTS</t>
        </is>
      </c>
      <c r="B3" s="16" t="n"/>
    </row>
    <row r="4">
      <c r="A4" s="21" t="inlineStr">
        <is>
          <t>Investor Name</t>
        </is>
      </c>
      <c r="B4" s="22" t="inlineStr">
        <is>
          <t>William Tremblay</t>
        </is>
      </c>
    </row>
    <row r="5">
      <c r="A5" s="21" t="inlineStr">
        <is>
          <t>Province</t>
        </is>
      </c>
      <c r="B5" s="22" t="inlineStr">
        <is>
          <t>ON</t>
        </is>
      </c>
    </row>
    <row r="6">
      <c r="A6" s="21" t="inlineStr">
        <is>
          <t>City</t>
        </is>
      </c>
      <c r="B6" s="22" t="inlineStr">
        <is>
          <t>Ottawa</t>
        </is>
      </c>
    </row>
    <row r="7">
      <c r="A7" s="21" t="inlineStr">
        <is>
          <t>Birth Year</t>
        </is>
      </c>
      <c r="B7" s="22" t="n">
        <v>1971</v>
      </c>
    </row>
    <row r="8">
      <c r="A8" s="21" t="inlineStr">
        <is>
          <t>Retirement Start Year</t>
        </is>
      </c>
      <c r="B8" s="22" t="n">
        <v>2026</v>
      </c>
    </row>
    <row r="9">
      <c r="A9" s="21" t="inlineStr">
        <is>
          <t>Initial RRSP Balance ($)</t>
        </is>
      </c>
      <c r="B9" s="23" t="n">
        <v>425000</v>
      </c>
    </row>
    <row r="10">
      <c r="A10" s="21" t="inlineStr">
        <is>
          <t>Target Annual Net Income ($)</t>
        </is>
      </c>
      <c r="B10" s="23" t="n">
        <v>45000</v>
      </c>
    </row>
    <row r="11">
      <c r="A11" s="21" t="inlineStr">
        <is>
          <t>Federal + Provincial Marginal Tax Rate (%)</t>
        </is>
      </c>
      <c r="B11" s="24" t="n">
        <v>0.33</v>
      </c>
    </row>
    <row r="12">
      <c r="A12" s="21" t="inlineStr">
        <is>
          <t>Expected Annual Return (%)</t>
        </is>
      </c>
      <c r="B12" s="24" t="n">
        <v>0.065</v>
      </c>
    </row>
    <row r="13">
      <c r="A13" s="21" t="inlineStr">
        <is>
          <t>Inflation Rate (%)</t>
        </is>
      </c>
      <c r="B13" s="24" t="n">
        <v>0.025</v>
      </c>
    </row>
    <row r="14">
      <c r="A14" s="21" t="inlineStr">
        <is>
          <t>Province Tax Classification</t>
        </is>
      </c>
      <c r="B14" s="16" t="n"/>
    </row>
    <row r="15">
      <c r="A15" s="25" t="inlineStr">
        <is>
          <t>Tax Type</t>
        </is>
      </c>
      <c r="B15" s="26">
        <f>IF(B5="ON","HST Province",IF(B5="QC","GST/QST Province",IF(OR(B5="BC",B5="MB",B5="SK"),"GST/PST Province","GST Only Province")))</f>
        <v/>
      </c>
    </row>
    <row r="16"/>
    <row r="17">
      <c r="A17" s="19" t="inlineStr">
        <is>
          <t>B. RRIF MINIMUM WITHDRAWAL TABLE (by Age)</t>
        </is>
      </c>
      <c r="B17" s="15" t="n"/>
      <c r="C17" s="16" t="n"/>
      <c r="E17" s="19" t="inlineStr">
        <is>
          <t>C. PROVINCIAL WITHHOLDING TAX ON RRSP WITHDRAWALS (CRA)</t>
        </is>
      </c>
      <c r="F17" s="15" t="n"/>
      <c r="G17" s="16" t="n"/>
    </row>
    <row r="18">
      <c r="A18" s="27" t="inlineStr">
        <is>
          <t>Age</t>
        </is>
      </c>
      <c r="B18" s="27" t="inlineStr">
        <is>
          <t>Min. RRIF Withdrawal %</t>
        </is>
      </c>
      <c r="C18" s="27" t="inlineStr">
        <is>
          <t>Notes</t>
        </is>
      </c>
      <c r="E18" s="27" t="inlineStr">
        <is>
          <t>Province</t>
        </is>
      </c>
      <c r="F18" s="27" t="inlineStr">
        <is>
          <t>CRA Withholding % (&gt;$15K)</t>
        </is>
      </c>
      <c r="G18" s="27" t="inlineStr">
        <is>
          <t>Notes</t>
        </is>
      </c>
    </row>
    <row r="19">
      <c r="A19" s="28" t="n">
        <v>55</v>
      </c>
      <c r="B19" s="29" t="n">
        <v>0</v>
      </c>
      <c r="C19" s="13" t="inlineStr">
        <is>
          <t>No mandatory min. — voluntary RRSP drawdown</t>
        </is>
      </c>
      <c r="E19" s="28" t="inlineStr">
        <is>
          <t>ON</t>
        </is>
      </c>
      <c r="F19" s="29" t="n">
        <v>0.3</v>
      </c>
      <c r="G19" s="13" t="inlineStr">
        <is>
          <t>HST province — 30% federal withholding on withdrawals &gt;$15,000</t>
        </is>
      </c>
    </row>
    <row r="20">
      <c r="A20" s="30" t="n">
        <v>56</v>
      </c>
      <c r="B20" s="31" t="n">
        <v>0</v>
      </c>
      <c r="C20" s="9" t="inlineStr">
        <is>
          <t>No mandatory min. — voluntary RRSP drawdown</t>
        </is>
      </c>
      <c r="E20" s="30" t="inlineStr">
        <is>
          <t>QC</t>
        </is>
      </c>
      <c r="F20" s="31" t="n">
        <v>0.35</v>
      </c>
      <c r="G20" s="9" t="inlineStr">
        <is>
          <t>GST/QST — 30% federal + 5% provincial = 35% total withholding</t>
        </is>
      </c>
    </row>
    <row r="21">
      <c r="A21" s="28" t="n">
        <v>57</v>
      </c>
      <c r="B21" s="29" t="n">
        <v>0</v>
      </c>
      <c r="C21" s="13" t="inlineStr">
        <is>
          <t>No mandatory min. — voluntary RRSP drawdown</t>
        </is>
      </c>
      <c r="E21" s="28" t="inlineStr">
        <is>
          <t>BC</t>
        </is>
      </c>
      <c r="F21" s="29" t="n">
        <v>0.3</v>
      </c>
      <c r="G21" s="13" t="inlineStr">
        <is>
          <t>GST/PST — 30% federal withholding; no extra provincial</t>
        </is>
      </c>
    </row>
    <row r="22">
      <c r="A22" s="30" t="n">
        <v>58</v>
      </c>
      <c r="B22" s="31" t="n">
        <v>0</v>
      </c>
      <c r="C22" s="9" t="inlineStr">
        <is>
          <t>No mandatory min. — voluntary RRSP drawdown</t>
        </is>
      </c>
      <c r="E22" s="30" t="inlineStr">
        <is>
          <t>AB</t>
        </is>
      </c>
      <c r="F22" s="31" t="n">
        <v>0.3</v>
      </c>
      <c r="G22" s="9" t="inlineStr">
        <is>
          <t>GST only — 30% federal withholding</t>
        </is>
      </c>
    </row>
    <row r="23">
      <c r="A23" s="28" t="n">
        <v>59</v>
      </c>
      <c r="B23" s="29" t="n">
        <v>0</v>
      </c>
      <c r="C23" s="13" t="inlineStr">
        <is>
          <t>No mandatory min. — voluntary RRSP drawdown</t>
        </is>
      </c>
      <c r="E23" s="28" t="inlineStr">
        <is>
          <t>MB</t>
        </is>
      </c>
      <c r="F23" s="29" t="n">
        <v>0.3</v>
      </c>
      <c r="G23" s="13" t="inlineStr">
        <is>
          <t>GST/PST — 30% federal withholding</t>
        </is>
      </c>
    </row>
    <row r="24">
      <c r="A24" s="30" t="n">
        <v>60</v>
      </c>
      <c r="B24" s="31" t="n">
        <v>0</v>
      </c>
      <c r="C24" s="9" t="inlineStr">
        <is>
          <t>No mandatory min. — voluntary RRSP drawdown</t>
        </is>
      </c>
      <c r="E24" s="30" t="inlineStr">
        <is>
          <t>SK</t>
        </is>
      </c>
      <c r="F24" s="31" t="n">
        <v>0.3</v>
      </c>
      <c r="G24" s="9" t="inlineStr">
        <is>
          <t>GST/PST — 30% federal withholding</t>
        </is>
      </c>
    </row>
    <row r="25">
      <c r="A25" s="28" t="n">
        <v>61</v>
      </c>
      <c r="B25" s="29" t="n">
        <v>0</v>
      </c>
      <c r="C25" s="13" t="inlineStr">
        <is>
          <t>No mandatory min. — voluntary RRSP drawdown</t>
        </is>
      </c>
      <c r="E25" s="28" t="inlineStr">
        <is>
          <t>NS</t>
        </is>
      </c>
      <c r="F25" s="29" t="n">
        <v>0.3</v>
      </c>
      <c r="G25" s="13" t="inlineStr">
        <is>
          <t>HST province — 30% federal withholding</t>
        </is>
      </c>
    </row>
    <row r="26">
      <c r="A26" s="30" t="n">
        <v>62</v>
      </c>
      <c r="B26" s="31" t="n">
        <v>0</v>
      </c>
      <c r="C26" s="9" t="inlineStr">
        <is>
          <t>No mandatory min. — voluntary RRSP drawdown</t>
        </is>
      </c>
      <c r="E26" s="30" t="inlineStr">
        <is>
          <t>NB</t>
        </is>
      </c>
      <c r="F26" s="31" t="n">
        <v>0.3</v>
      </c>
      <c r="G26" s="9" t="inlineStr">
        <is>
          <t>HST province — 30% federal withholding</t>
        </is>
      </c>
    </row>
    <row r="27">
      <c r="A27" s="28" t="n">
        <v>63</v>
      </c>
      <c r="B27" s="29" t="n">
        <v>0</v>
      </c>
      <c r="C27" s="13" t="inlineStr">
        <is>
          <t>No mandatory min. — voluntary RRSP drawdown</t>
        </is>
      </c>
      <c r="E27" s="28" t="inlineStr">
        <is>
          <t>NL</t>
        </is>
      </c>
      <c r="F27" s="29" t="n">
        <v>0.3</v>
      </c>
      <c r="G27" s="13" t="inlineStr">
        <is>
          <t>HST province — 30% federal withholding</t>
        </is>
      </c>
    </row>
    <row r="28">
      <c r="A28" s="30" t="n">
        <v>64</v>
      </c>
      <c r="B28" s="31" t="n">
        <v>0</v>
      </c>
      <c r="C28" s="9" t="inlineStr">
        <is>
          <t>No mandatory min. — voluntary RRSP drawdown</t>
        </is>
      </c>
      <c r="E28" s="30" t="inlineStr">
        <is>
          <t>PEI</t>
        </is>
      </c>
      <c r="F28" s="31" t="n">
        <v>0.3</v>
      </c>
      <c r="G28" s="9" t="inlineStr">
        <is>
          <t>HST province — 30% federal withholding</t>
        </is>
      </c>
    </row>
    <row r="29">
      <c r="A29" s="28" t="n">
        <v>65</v>
      </c>
      <c r="B29" s="29" t="n">
        <v>0.04</v>
      </c>
      <c r="C29" s="13" t="inlineStr">
        <is>
          <t>RRIF mandatory — 4.00%</t>
        </is>
      </c>
      <c r="E29" s="32" t="inlineStr">
        <is>
          <t>Average Withholding %</t>
        </is>
      </c>
      <c r="F29" s="33">
        <f>IFERROR(AVERAGE(F19:F28),0)</f>
        <v/>
      </c>
      <c r="G29" s="18" t="n"/>
    </row>
    <row r="30">
      <c r="A30" s="30" t="n">
        <v>70</v>
      </c>
      <c r="B30" s="31" t="n">
        <v>0.05</v>
      </c>
      <c r="C30" s="9" t="inlineStr">
        <is>
          <t>RRIF mandatory — 5.00%</t>
        </is>
      </c>
    </row>
    <row r="31">
      <c r="A31" s="28" t="n">
        <v>71</v>
      </c>
      <c r="B31" s="29" t="n">
        <v>0.0528</v>
      </c>
      <c r="C31" s="13" t="inlineStr">
        <is>
          <t>RRIF mandatory — 5.28% (must convert RRSP to RRIF)</t>
        </is>
      </c>
    </row>
    <row r="32">
      <c r="A32" s="30" t="n">
        <v>75</v>
      </c>
      <c r="B32" s="31" t="n">
        <v>0.0682</v>
      </c>
      <c r="C32" s="9" t="inlineStr">
        <is>
          <t>RRIF mandatory — 6.82%</t>
        </is>
      </c>
    </row>
    <row r="33">
      <c r="A33" s="28" t="n">
        <v>80</v>
      </c>
      <c r="B33" s="29" t="n">
        <v>0.08749999999999999</v>
      </c>
      <c r="C33" s="13" t="inlineStr">
        <is>
          <t>RRIF mandatory — 8.75%</t>
        </is>
      </c>
    </row>
    <row r="34">
      <c r="A34" s="30" t="n">
        <v>85</v>
      </c>
      <c r="B34" s="31" t="n">
        <v>0.1033</v>
      </c>
      <c r="C34" s="9" t="inlineStr">
        <is>
          <t>RRIF mandatory — 10.33%</t>
        </is>
      </c>
    </row>
    <row r="35">
      <c r="A35" s="32" t="inlineStr">
        <is>
          <t>Average RRIF Min %</t>
        </is>
      </c>
      <c r="B35" s="33">
        <f>IFERROR(AVERAGE(B19:B34),0)</f>
        <v/>
      </c>
    </row>
  </sheetData>
  <mergeCells count="6">
    <mergeCell ref="A1:F1"/>
    <mergeCell ref="A2:F2"/>
    <mergeCell ref="A3:B3"/>
    <mergeCell ref="A14:B14"/>
    <mergeCell ref="A17:C17"/>
    <mergeCell ref="E17:G1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8" customWidth="1" min="2" max="2"/>
    <col width="24" customWidth="1" min="3" max="3"/>
    <col width="24" customWidth="1" min="4" max="4"/>
    <col width="24" customWidth="1" min="5" max="5"/>
    <col width="12" customWidth="1" min="6" max="6"/>
    <col width="16" customWidth="1" min="7" max="7"/>
    <col width="4" customWidth="1" min="8" max="8"/>
  </cols>
  <sheetData>
    <row r="1" ht="32" customHeight="1">
      <c r="A1" s="34" t="inlineStr">
        <is>
          <t>RRSP Meltdown Strategy — Summary Dashboard</t>
        </is>
      </c>
    </row>
    <row r="2">
      <c r="A2" s="2" t="inlineStr">
        <is>
          <t>Investor: William Tremblay  |  Ottawa, ON  |  Strategy Period: 2026–2035  |  As at: 2026-06-18</t>
        </is>
      </c>
    </row>
    <row r="3">
      <c r="A3" s="19" t="inlineStr">
        <is>
          <t>KEY METRICS</t>
        </is>
      </c>
      <c r="B3" s="15" t="n"/>
      <c r="C3" s="15" t="n"/>
      <c r="D3" s="16" t="n"/>
    </row>
    <row r="4">
      <c r="A4" s="27" t="inlineStr">
        <is>
          <t>Metric</t>
        </is>
      </c>
      <c r="B4" s="27" t="inlineStr">
        <is>
          <t>Value</t>
        </is>
      </c>
      <c r="C4" s="27" t="inlineStr">
        <is>
          <t>Notes</t>
        </is>
      </c>
      <c r="D4" s="35" t="n"/>
    </row>
    <row r="5">
      <c r="A5" s="36" t="inlineStr">
        <is>
          <t>Initial RRSP Balance</t>
        </is>
      </c>
      <c r="B5" s="37">
        <f>'Assumptions &amp; Tax'!B9</f>
        <v/>
      </c>
      <c r="C5" s="13" t="inlineStr">
        <is>
          <t>User input from Assumptions sheet</t>
        </is>
      </c>
      <c r="D5" s="38" t="n"/>
    </row>
    <row r="6">
      <c r="A6" s="39" t="inlineStr">
        <is>
          <t>Total Gross Withdrawals</t>
        </is>
      </c>
      <c r="B6" s="37">
        <f>SUM('RRSP Drawdown Model'!E4:E13)</f>
        <v/>
      </c>
      <c r="C6" s="9" t="inlineStr">
        <is>
          <t>Sum of all annual RRSP withdrawals</t>
        </is>
      </c>
      <c r="D6" s="40" t="n"/>
    </row>
    <row r="7">
      <c r="A7" s="36" t="inlineStr">
        <is>
          <t>Total Withholding Tax</t>
        </is>
      </c>
      <c r="B7" s="37">
        <f>SUM('RRSP Drawdown Model'!G4:G13)</f>
        <v/>
      </c>
      <c r="C7" s="13" t="inlineStr">
        <is>
          <t>CRA withholding deducted at source</t>
        </is>
      </c>
      <c r="D7" s="38" t="n"/>
    </row>
    <row r="8">
      <c r="A8" s="39" t="inlineStr">
        <is>
          <t>Total Net Cash Received</t>
        </is>
      </c>
      <c r="B8" s="37">
        <f>SUM('RRSP Drawdown Model'!H4:H13)</f>
        <v/>
      </c>
      <c r="C8" s="9" t="inlineStr">
        <is>
          <t>Net after withholding tax</t>
        </is>
      </c>
      <c r="D8" s="40" t="n"/>
    </row>
    <row r="9">
      <c r="A9" s="36" t="inlineStr">
        <is>
          <t>Final RRSP Balance</t>
        </is>
      </c>
      <c r="B9" s="37">
        <f>'RRSP Drawdown Model'!I13</f>
        <v/>
      </c>
      <c r="C9" s="13" t="inlineStr">
        <is>
          <t>End balance after 10-year drawdown</t>
        </is>
      </c>
      <c r="D9" s="38" t="n"/>
    </row>
    <row r="10">
      <c r="A10" s="39" t="inlineStr">
        <is>
          <t>Average Annual Investment Return</t>
        </is>
      </c>
      <c r="B10" s="41">
        <f>IFERROR(AVERAGE('RRSP Drawdown Model'!D4:D13),0)</f>
        <v/>
      </c>
      <c r="C10" s="9" t="inlineStr">
        <is>
          <t>Average of modelled annual returns</t>
        </is>
      </c>
      <c r="D10" s="40" t="n"/>
    </row>
    <row r="11">
      <c r="A11" s="36" t="inlineStr">
        <is>
          <t>Average Annual Gross Withdrawal</t>
        </is>
      </c>
      <c r="B11" s="37">
        <f>IFERROR(AVERAGE('RRSP Drawdown Model'!E4:E13),0)</f>
        <v/>
      </c>
      <c r="C11" s="13" t="inlineStr">
        <is>
          <t>Mean annual RRSP withdrawal</t>
        </is>
      </c>
      <c r="D11" s="38" t="n"/>
    </row>
    <row r="12">
      <c r="A12" s="39" t="inlineStr">
        <is>
          <t>% of Original RRSP Withdrawn</t>
        </is>
      </c>
      <c r="B12" s="41">
        <f>IFERROR(B5/B4,0)</f>
        <v/>
      </c>
      <c r="C12" s="9" t="inlineStr">
        <is>
          <t>Total withdrawn ÷ initial balance</t>
        </is>
      </c>
      <c r="D12" s="40" t="n"/>
    </row>
    <row r="13">
      <c r="A13" s="36" t="inlineStr">
        <is>
          <t>RRSP Status at End of Period</t>
        </is>
      </c>
      <c r="B13" s="42">
        <f>IF('RRSP Drawdown Model'!I13&lt;=0,"Depleted","Still Active")</f>
        <v/>
      </c>
      <c r="C13" s="13" t="inlineStr">
        <is>
          <t>Based on final RRSP balance</t>
        </is>
      </c>
      <c r="D13" s="38" t="n"/>
    </row>
    <row r="14">
      <c r="A14" s="39" t="inlineStr">
        <is>
          <t>Years Until Depletion</t>
        </is>
      </c>
      <c r="B14" s="42">
        <f>IFERROR(MATCH("Depleted",'RRSP Drawdown Model'!K4:K13,0),"Not depleted in period")</f>
        <v/>
      </c>
      <c r="C14" s="9" t="inlineStr">
        <is>
          <t>First year RRSP hits $0</t>
        </is>
      </c>
      <c r="D14" s="40" t="n"/>
    </row>
    <row r="15"/>
    <row r="16">
      <c r="A16" s="19" t="inlineStr">
        <is>
          <t>ANNUAL DRAWDOWN SUMMARY TABLE</t>
        </is>
      </c>
      <c r="B16" s="15" t="n"/>
      <c r="C16" s="15" t="n"/>
      <c r="D16" s="16" t="n"/>
    </row>
    <row r="17">
      <c r="A17" s="27" t="inlineStr">
        <is>
          <t>Year</t>
        </is>
      </c>
      <c r="B17" s="27" t="inlineStr">
        <is>
          <t>Age</t>
        </is>
      </c>
      <c r="C17" s="27" t="inlineStr">
        <is>
          <t>Gross Withdrawal ($)</t>
        </is>
      </c>
      <c r="D17" s="27" t="inlineStr">
        <is>
          <t>Net Cash Received ($)</t>
        </is>
      </c>
      <c r="E17" s="27" t="inlineStr">
        <is>
          <t>End RRSP Balance ($)</t>
        </is>
      </c>
      <c r="F17" s="27" t="inlineStr">
        <is>
          <t>Return %</t>
        </is>
      </c>
      <c r="G17" s="27" t="inlineStr">
        <is>
          <t>Status</t>
        </is>
      </c>
    </row>
    <row r="18">
      <c r="A18" s="4">
        <f>'RRSP Drawdown Model'!A4</f>
        <v/>
      </c>
      <c r="B18" s="4">
        <f>'RRSP Drawdown Model'!B4</f>
        <v/>
      </c>
      <c r="C18" s="7">
        <f>'RRSP Drawdown Model'!E4</f>
        <v/>
      </c>
      <c r="D18" s="7">
        <f>'RRSP Drawdown Model'!H4</f>
        <v/>
      </c>
      <c r="E18" s="7">
        <f>'RRSP Drawdown Model'!I4</f>
        <v/>
      </c>
      <c r="F18" s="8">
        <f>'RRSP Drawdown Model'!D4</f>
        <v/>
      </c>
      <c r="G18" s="4">
        <f>'RRSP Drawdown Model'!K4</f>
        <v/>
      </c>
    </row>
    <row r="19">
      <c r="A19" s="10">
        <f>'RRSP Drawdown Model'!A5</f>
        <v/>
      </c>
      <c r="B19" s="10">
        <f>'RRSP Drawdown Model'!B5</f>
        <v/>
      </c>
      <c r="C19" s="11">
        <f>'RRSP Drawdown Model'!E5</f>
        <v/>
      </c>
      <c r="D19" s="11">
        <f>'RRSP Drawdown Model'!H5</f>
        <v/>
      </c>
      <c r="E19" s="11">
        <f>'RRSP Drawdown Model'!I5</f>
        <v/>
      </c>
      <c r="F19" s="12">
        <f>'RRSP Drawdown Model'!D5</f>
        <v/>
      </c>
      <c r="G19" s="10">
        <f>'RRSP Drawdown Model'!K5</f>
        <v/>
      </c>
    </row>
    <row r="20">
      <c r="A20" s="4">
        <f>'RRSP Drawdown Model'!A6</f>
        <v/>
      </c>
      <c r="B20" s="4">
        <f>'RRSP Drawdown Model'!B6</f>
        <v/>
      </c>
      <c r="C20" s="7">
        <f>'RRSP Drawdown Model'!E6</f>
        <v/>
      </c>
      <c r="D20" s="7">
        <f>'RRSP Drawdown Model'!H6</f>
        <v/>
      </c>
      <c r="E20" s="7">
        <f>'RRSP Drawdown Model'!I6</f>
        <v/>
      </c>
      <c r="F20" s="8">
        <f>'RRSP Drawdown Model'!D6</f>
        <v/>
      </c>
      <c r="G20" s="4">
        <f>'RRSP Drawdown Model'!K6</f>
        <v/>
      </c>
    </row>
    <row r="21">
      <c r="A21" s="10">
        <f>'RRSP Drawdown Model'!A7</f>
        <v/>
      </c>
      <c r="B21" s="10">
        <f>'RRSP Drawdown Model'!B7</f>
        <v/>
      </c>
      <c r="C21" s="11">
        <f>'RRSP Drawdown Model'!E7</f>
        <v/>
      </c>
      <c r="D21" s="11">
        <f>'RRSP Drawdown Model'!H7</f>
        <v/>
      </c>
      <c r="E21" s="11">
        <f>'RRSP Drawdown Model'!I7</f>
        <v/>
      </c>
      <c r="F21" s="12">
        <f>'RRSP Drawdown Model'!D7</f>
        <v/>
      </c>
      <c r="G21" s="10">
        <f>'RRSP Drawdown Model'!K7</f>
        <v/>
      </c>
    </row>
    <row r="22">
      <c r="A22" s="4">
        <f>'RRSP Drawdown Model'!A8</f>
        <v/>
      </c>
      <c r="B22" s="4">
        <f>'RRSP Drawdown Model'!B8</f>
        <v/>
      </c>
      <c r="C22" s="7">
        <f>'RRSP Drawdown Model'!E8</f>
        <v/>
      </c>
      <c r="D22" s="7">
        <f>'RRSP Drawdown Model'!H8</f>
        <v/>
      </c>
      <c r="E22" s="7">
        <f>'RRSP Drawdown Model'!I8</f>
        <v/>
      </c>
      <c r="F22" s="8">
        <f>'RRSP Drawdown Model'!D8</f>
        <v/>
      </c>
      <c r="G22" s="4">
        <f>'RRSP Drawdown Model'!K8</f>
        <v/>
      </c>
    </row>
    <row r="23">
      <c r="A23" s="10">
        <f>'RRSP Drawdown Model'!A9</f>
        <v/>
      </c>
      <c r="B23" s="10">
        <f>'RRSP Drawdown Model'!B9</f>
        <v/>
      </c>
      <c r="C23" s="11">
        <f>'RRSP Drawdown Model'!E9</f>
        <v/>
      </c>
      <c r="D23" s="11">
        <f>'RRSP Drawdown Model'!H9</f>
        <v/>
      </c>
      <c r="E23" s="11">
        <f>'RRSP Drawdown Model'!I9</f>
        <v/>
      </c>
      <c r="F23" s="12">
        <f>'RRSP Drawdown Model'!D9</f>
        <v/>
      </c>
      <c r="G23" s="10">
        <f>'RRSP Drawdown Model'!K9</f>
        <v/>
      </c>
    </row>
    <row r="24">
      <c r="A24" s="4">
        <f>'RRSP Drawdown Model'!A10</f>
        <v/>
      </c>
      <c r="B24" s="4">
        <f>'RRSP Drawdown Model'!B10</f>
        <v/>
      </c>
      <c r="C24" s="7">
        <f>'RRSP Drawdown Model'!E10</f>
        <v/>
      </c>
      <c r="D24" s="7">
        <f>'RRSP Drawdown Model'!H10</f>
        <v/>
      </c>
      <c r="E24" s="7">
        <f>'RRSP Drawdown Model'!I10</f>
        <v/>
      </c>
      <c r="F24" s="8">
        <f>'RRSP Drawdown Model'!D10</f>
        <v/>
      </c>
      <c r="G24" s="4">
        <f>'RRSP Drawdown Model'!K10</f>
        <v/>
      </c>
    </row>
    <row r="25">
      <c r="A25" s="10">
        <f>'RRSP Drawdown Model'!A11</f>
        <v/>
      </c>
      <c r="B25" s="10">
        <f>'RRSP Drawdown Model'!B11</f>
        <v/>
      </c>
      <c r="C25" s="11">
        <f>'RRSP Drawdown Model'!E11</f>
        <v/>
      </c>
      <c r="D25" s="11">
        <f>'RRSP Drawdown Model'!H11</f>
        <v/>
      </c>
      <c r="E25" s="11">
        <f>'RRSP Drawdown Model'!I11</f>
        <v/>
      </c>
      <c r="F25" s="12">
        <f>'RRSP Drawdown Model'!D11</f>
        <v/>
      </c>
      <c r="G25" s="10">
        <f>'RRSP Drawdown Model'!K11</f>
        <v/>
      </c>
    </row>
    <row r="26">
      <c r="A26" s="4">
        <f>'RRSP Drawdown Model'!A12</f>
        <v/>
      </c>
      <c r="B26" s="4">
        <f>'RRSP Drawdown Model'!B12</f>
        <v/>
      </c>
      <c r="C26" s="7">
        <f>'RRSP Drawdown Model'!E12</f>
        <v/>
      </c>
      <c r="D26" s="7">
        <f>'RRSP Drawdown Model'!H12</f>
        <v/>
      </c>
      <c r="E26" s="7">
        <f>'RRSP Drawdown Model'!I12</f>
        <v/>
      </c>
      <c r="F26" s="8">
        <f>'RRSP Drawdown Model'!D12</f>
        <v/>
      </c>
      <c r="G26" s="4">
        <f>'RRSP Drawdown Model'!K12</f>
        <v/>
      </c>
    </row>
    <row r="27">
      <c r="A27" s="10">
        <f>'RRSP Drawdown Model'!A13</f>
        <v/>
      </c>
      <c r="B27" s="10">
        <f>'RRSP Drawdown Model'!B13</f>
        <v/>
      </c>
      <c r="C27" s="11">
        <f>'RRSP Drawdown Model'!E13</f>
        <v/>
      </c>
      <c r="D27" s="11">
        <f>'RRSP Drawdown Model'!H13</f>
        <v/>
      </c>
      <c r="E27" s="11">
        <f>'RRSP Drawdown Model'!I13</f>
        <v/>
      </c>
      <c r="F27" s="12">
        <f>'RRSP Drawdown Model'!D13</f>
        <v/>
      </c>
      <c r="G27" s="10">
        <f>'RRSP Drawdown Model'!K13</f>
        <v/>
      </c>
    </row>
    <row r="28"/>
    <row r="29">
      <c r="A29" s="43" t="inlineStr">
        <is>
          <t>Net Cash</t>
        </is>
      </c>
      <c r="B29" s="43">
        <f>B7</f>
        <v/>
      </c>
    </row>
    <row r="30">
      <c r="A30" t="inlineStr">
        <is>
          <t>Withholding Tax</t>
        </is>
      </c>
      <c r="B30">
        <f>B6</f>
        <v/>
      </c>
    </row>
  </sheetData>
  <mergeCells count="4">
    <mergeCell ref="A1:H1"/>
    <mergeCell ref="A2:H2"/>
    <mergeCell ref="A3:D3"/>
    <mergeCell ref="A16:D16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cols>
    <col width="36" customWidth="1" min="1" max="1"/>
    <col width="72" customWidth="1" min="2" max="2"/>
    <col width="4" customWidth="1" min="3" max="3"/>
  </cols>
  <sheetData>
    <row r="1" ht="28" customHeight="1">
      <c r="A1" s="1" t="inlineStr">
        <is>
          <t>Instructions &amp; Guide — RRSP Meltdown Drawdown Template</t>
        </is>
      </c>
    </row>
    <row r="2" ht="20" customHeight="1">
      <c r="A2" s="44" t="inlineStr">
        <is>
          <t>OVERVIEW</t>
        </is>
      </c>
      <c r="B2" s="16" t="n"/>
    </row>
    <row r="3" ht="20" customHeight="1">
      <c r="A3" s="45" t="inlineStr">
        <is>
          <t>This workbook models an RRSP meltdown / drawdown strategy for a Canadian retiree.</t>
        </is>
      </c>
      <c r="B3" s="46" t="inlineStr">
        <is>
          <t>The strategy involves withdrawing from an RRSP early (before mandatory RRIF conversion at age 71) to reduce the RRSP balance and future tax burden.</t>
        </is>
      </c>
    </row>
    <row r="4" ht="20" customHeight="1">
      <c r="A4" s="47" t="inlineStr"/>
      <c r="B4" s="47" t="inlineStr"/>
    </row>
    <row r="5" ht="20" customHeight="1">
      <c r="A5" s="44" t="inlineStr">
        <is>
          <t>SHEET 1: RRSP DRAWDOWN MODEL</t>
        </is>
      </c>
      <c r="B5" s="16" t="n"/>
    </row>
    <row r="6" ht="20" customHeight="1">
      <c r="A6" s="48" t="inlineStr">
        <is>
          <t>Year / Age</t>
        </is>
      </c>
      <c r="B6" s="49" t="inlineStr">
        <is>
          <t>Enter the calendar year and your age for each row.</t>
        </is>
      </c>
    </row>
    <row r="7" ht="20" customHeight="1">
      <c r="A7" s="45" t="inlineStr">
        <is>
          <t>Start RRSP Balance ($)</t>
        </is>
      </c>
      <c r="B7" s="46" t="inlineStr">
        <is>
          <t>The opening RRSP balance. Row 1 = your initial balance. Subsequent rows link automatically to the prior year end balance.</t>
        </is>
      </c>
    </row>
    <row r="8" ht="20" customHeight="1">
      <c r="A8" s="48" t="inlineStr">
        <is>
          <t>Investment Return %</t>
        </is>
      </c>
      <c r="B8" s="49" t="inlineStr">
        <is>
          <t>YELLOW INPUT — enter your expected or actual return for the year. Use negative values for market downturn years (e.g., -0.08 for -8%).</t>
        </is>
      </c>
    </row>
    <row r="9" ht="20" customHeight="1">
      <c r="A9" s="45" t="inlineStr">
        <is>
          <t>Gross RRSP Withdrawal ($)</t>
        </is>
      </c>
      <c r="B9" s="46" t="inlineStr">
        <is>
          <t>YELLOW INPUT — the amount you plan to withdraw from your RRSP for the year.</t>
        </is>
      </c>
    </row>
    <row r="10" ht="20" customHeight="1">
      <c r="A10" s="48" t="inlineStr">
        <is>
          <t>Withholding Tax %</t>
        </is>
      </c>
      <c r="B10" s="49" t="inlineStr">
        <is>
          <t>YELLOW INPUT — CRA withholding rate. Typically 30% for withdrawals over $15,000. Quebec residents use 35%.</t>
        </is>
      </c>
    </row>
    <row r="11" ht="20" customHeight="1">
      <c r="A11" s="45" t="inlineStr">
        <is>
          <t>Withholding Tax ($)</t>
        </is>
      </c>
      <c r="B11" s="46" t="inlineStr">
        <is>
          <t>Auto-calculated: Gross Withdrawal × Withholding Tax %. This amount is remitted to CRA at source.</t>
        </is>
      </c>
    </row>
    <row r="12" ht="20" customHeight="1">
      <c r="A12" s="48" t="inlineStr">
        <is>
          <t>Net RRSP Cash Received ($)</t>
        </is>
      </c>
      <c r="B12" s="49" t="inlineStr">
        <is>
          <t>Auto-calculated: Gross Withdrawal – Withholding Tax. The cash deposited to your bank account.</t>
        </is>
      </c>
    </row>
    <row r="13" ht="20" customHeight="1">
      <c r="A13" s="45" t="inlineStr">
        <is>
          <t>End RRSP Balance ($)</t>
        </is>
      </c>
      <c r="B13" s="46" t="inlineStr">
        <is>
          <t>Auto-calculated: (Start Balance – Gross Withdrawal) × (1 + Return %). Links to next year's Start Balance.</t>
        </is>
      </c>
    </row>
    <row r="14" ht="20" customHeight="1">
      <c r="A14" s="48" t="inlineStr">
        <is>
          <t>Required Min. Withdrawal %</t>
        </is>
      </c>
      <c r="B14" s="49" t="inlineStr">
        <is>
          <t>Auto-looked up from Assumptions &amp; Tax sheet using VLOOKUP by age. Relevant once RRIF conversion occurs at 71.</t>
        </is>
      </c>
    </row>
    <row r="15" ht="20" customHeight="1">
      <c r="A15" s="45" t="inlineStr">
        <is>
          <t>RRSP Drawdown Status</t>
        </is>
      </c>
      <c r="B15" s="46" t="inlineStr">
        <is>
          <t>Shows 'Active' if balance remains above $0, 'Depleted' if the RRSP is fully drawn down.</t>
        </is>
      </c>
    </row>
    <row r="16" ht="20" customHeight="1">
      <c r="A16" s="47" t="inlineStr"/>
      <c r="B16" s="47" t="inlineStr"/>
    </row>
    <row r="17" ht="20" customHeight="1">
      <c r="A17" s="44" t="inlineStr">
        <is>
          <t>SHEET 2: ASSUMPTIONS &amp; TAX</t>
        </is>
      </c>
      <c r="B17" s="16" t="n"/>
    </row>
    <row r="18" ht="20" customHeight="1">
      <c r="A18" s="48" t="inlineStr">
        <is>
          <t>User Inputs (Section A)</t>
        </is>
      </c>
      <c r="B18" s="49" t="inlineStr">
        <is>
          <t>Update the yellow cells: your name, province, city, birth year, initial RRSP balance, target income, marginal tax rate, return expectation, and inflation rate.</t>
        </is>
      </c>
    </row>
    <row r="19" ht="20" customHeight="1">
      <c r="A19" s="45" t="inlineStr">
        <is>
          <t>RRIF Minimum Withdrawal Table (Section B)</t>
        </is>
      </c>
      <c r="B19" s="46" t="inlineStr">
        <is>
          <t>CRA-prescribed minimum percentages by age for RRIF accounts. Used by VLOOKUP in Sheet 1.</t>
        </is>
      </c>
    </row>
    <row r="20" ht="20" customHeight="1">
      <c r="A20" s="48" t="inlineStr">
        <is>
          <t>Provincial Withholding Tax (Section C)</t>
        </is>
      </c>
      <c r="B20" s="49" t="inlineStr">
        <is>
          <t>Reference table of CRA withholding rates by province. Quebec has an additional 5% provincial withholding.</t>
        </is>
      </c>
    </row>
    <row r="21" ht="20" customHeight="1">
      <c r="A21" s="50" t="inlineStr"/>
      <c r="B21" s="50" t="inlineStr"/>
    </row>
    <row r="22" ht="20" customHeight="1">
      <c r="A22" s="44" t="inlineStr">
        <is>
          <t>SHEET 3: SUMMARY DASHBOARD</t>
        </is>
      </c>
      <c r="B22" s="16" t="n"/>
    </row>
    <row r="23" ht="20" customHeight="1">
      <c r="A23" s="45" t="inlineStr">
        <is>
          <t>Key Metrics</t>
        </is>
      </c>
      <c r="B23" s="46" t="inlineStr">
        <is>
          <t>Auto-calculated summary of total withdrawals, withholding tax, net cash, and final RRSP balance. Pulls data from Sheet 1.</t>
        </is>
      </c>
    </row>
    <row r="24" ht="20" customHeight="1">
      <c r="A24" s="48" t="inlineStr">
        <is>
          <t>Charts</t>
        </is>
      </c>
      <c r="B24" s="49" t="inlineStr">
        <is>
          <t>Line chart shows RRSP balance erosion over time. Bar chart compares gross vs. net withdrawals. Pie chart shows net cash vs. withholding split.</t>
        </is>
      </c>
    </row>
    <row r="25" ht="20" customHeight="1">
      <c r="A25" s="50" t="inlineStr"/>
      <c r="B25" s="50" t="inlineStr"/>
    </row>
    <row r="26" ht="20" customHeight="1">
      <c r="A26" s="44" t="inlineStr">
        <is>
          <t>IMPORTANT CANADIAN TAX NOTES</t>
        </is>
      </c>
      <c r="B26" s="16" t="n"/>
    </row>
    <row r="27" ht="20" customHeight="1">
      <c r="A27" s="45" t="inlineStr">
        <is>
          <t>RRSP to RRIF Conversion</t>
        </is>
      </c>
      <c r="B27" s="46" t="inlineStr">
        <is>
          <t>You must convert your RRSP to a RRIF by December 31 of the year you turn 71. Once converted, mandatory minimum withdrawals apply annually.</t>
        </is>
      </c>
    </row>
    <row r="28" ht="20" customHeight="1">
      <c r="A28" s="48" t="inlineStr">
        <is>
          <t>CRA Withholding</t>
        </is>
      </c>
      <c r="B28" s="49" t="inlineStr">
        <is>
          <t>Withholding tax is not your final tax — it is a prepayment. Your actual tax owed is determined at filing based on total income. You may owe more or receive a refund.</t>
        </is>
      </c>
    </row>
    <row r="29" ht="20" customHeight="1">
      <c r="A29" s="45" t="inlineStr">
        <is>
          <t>RRSP Meltdown Strategy</t>
        </is>
      </c>
      <c r="B29" s="46" t="inlineStr">
        <is>
          <t>Drawing down the RRSP early (ages 55–70) can reduce forced large withdrawals at 71+ which may push you into higher tax brackets, affect OAS clawback, or affect GIS eligibility.</t>
        </is>
      </c>
    </row>
    <row r="30" ht="20" customHeight="1">
      <c r="A30" s="48" t="inlineStr">
        <is>
          <t>Spousal RRSP</t>
        </is>
      </c>
      <c r="B30" s="49" t="inlineStr">
        <is>
          <t>Consider income splitting through a spousal RRSP to reduce combined household tax on RRSP withdrawals.</t>
        </is>
      </c>
    </row>
    <row r="31" ht="20" customHeight="1">
      <c r="A31" s="45" t="inlineStr">
        <is>
          <t>CPP &amp; OAS Coordination</t>
        </is>
      </c>
      <c r="B31" s="46" t="inlineStr">
        <is>
          <t>Coordinate RRSP drawdown with CPP (earliest age 60) and OAS (earliest age 65) start dates to minimise total lifetime tax.</t>
        </is>
      </c>
    </row>
    <row r="32" ht="20" customHeight="1">
      <c r="A32" s="48" t="inlineStr">
        <is>
          <t>Currency</t>
        </is>
      </c>
      <c r="B32" s="49" t="inlineStr">
        <is>
          <t>All values are in Canadian Dollars (CAD). Format: $1,234.56. Dates: YYYY-MM-DD (Canadian standard).</t>
        </is>
      </c>
    </row>
    <row r="33" ht="20" customHeight="1">
      <c r="A33" s="45" t="inlineStr">
        <is>
          <t>Disclaimer</t>
        </is>
      </c>
      <c r="B33" s="46" t="inlineStr">
        <is>
          <t>This workbook is for planning and illustrative purposes only. Consult a qualified Canadian financial planner (CFP) or tax advisor for personalised advice.</t>
        </is>
      </c>
    </row>
  </sheetData>
  <mergeCells count="6">
    <mergeCell ref="A1:E1"/>
    <mergeCell ref="A2:B2"/>
    <mergeCell ref="A5:B5"/>
    <mergeCell ref="A17:B17"/>
    <mergeCell ref="A22:B22"/>
    <mergeCell ref="A26:B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2026-06-18T13:42:48Z</dcterms:created>
  <dcterms:modified xmlns:dcterms="http://purl.org/dc/terms/" xmlns:xsi="http://www.w3.org/2001/XMLSchema-instance" xsi:type="dcterms:W3CDTF">2026-06-18T13:42:48Z</dcterms:modified>
</cp:coreProperties>
</file>