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Log" sheetId="1" state="visible" r:id="rId1"/>
    <sheet xmlns:r="http://schemas.openxmlformats.org/officeDocument/2006/relationships" name="Summary &amp; CRA View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'Expense Log'!$A$2:$P$11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i val="1"/>
      <color rgb="00DC2626"/>
      <sz val="9"/>
    </font>
    <font>
      <name val="Calibri"/>
      <b val="1"/>
      <color rgb="00FFFFFF"/>
      <sz val="15"/>
    </font>
    <font>
      <name val="Calibri"/>
      <b val="1"/>
      <color rgb="00C8102E"/>
      <sz val="11"/>
    </font>
    <font>
      <name val="Calibri"/>
      <b val="1"/>
      <sz val="10"/>
    </font>
    <font>
      <name val="Calibri"/>
      <b val="1"/>
      <color rgb="000F766E"/>
      <sz val="13"/>
    </font>
    <font>
      <name val="Calibri"/>
      <i val="1"/>
      <color rgb="0094A3B8"/>
      <sz val="8"/>
    </font>
    <font>
      <name val="Calibri"/>
      <color rgb="000F766E"/>
      <sz val="10"/>
    </font>
    <font>
      <name val="Calibri"/>
      <b val="1"/>
      <color rgb="00FFFFFF"/>
      <sz val="12"/>
    </font>
    <font>
      <name val="Calibri"/>
      <b val="1"/>
      <color rgb="001E293B"/>
      <sz val="10"/>
    </font>
    <font>
      <name val="Calibri"/>
      <color rgb="00334155"/>
      <sz val="10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9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0" fontId="0" fillId="2" borderId="1" pivotButton="0" quotePrefix="0" xfId="0"/>
    <xf numFmtId="164" fontId="2" fillId="4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/>
    </xf>
    <xf numFmtId="0" fontId="9" fillId="0" borderId="0" pivotButton="0" quotePrefix="0" xfId="0"/>
    <xf numFmtId="0" fontId="7" fillId="5" borderId="1" applyAlignment="1" pivotButton="0" quotePrefix="0" xfId="0">
      <alignment horizontal="left" vertical="center"/>
    </xf>
    <xf numFmtId="164" fontId="8" fillId="6" borderId="1" applyAlignment="1" pivotButton="0" quotePrefix="0" xfId="0">
      <alignment horizontal="right" vertical="center"/>
    </xf>
    <xf numFmtId="1" fontId="8" fillId="6" borderId="1" applyAlignment="1" pivotButton="0" quotePrefix="0" xfId="0">
      <alignment horizontal="right" vertical="center"/>
    </xf>
    <xf numFmtId="165" fontId="8" fillId="6" borderId="1" applyAlignment="1" pivotButton="0" quotePrefix="0" xfId="0">
      <alignment horizontal="right" vertical="center"/>
    </xf>
    <xf numFmtId="0" fontId="6" fillId="0" borderId="0" pivotButton="0" quotePrefix="0" xfId="0"/>
    <xf numFmtId="164" fontId="0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164" fontId="0" fillId="7" borderId="1" applyAlignment="1" pivotButton="0" quotePrefix="0" xfId="0">
      <alignment horizontal="right" vertical="center"/>
    </xf>
    <xf numFmtId="0" fontId="0" fillId="7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2" fillId="4" borderId="1" pivotButton="0" quotePrefix="0" xfId="0"/>
    <xf numFmtId="0" fontId="0" fillId="4" borderId="1" pivotButton="0" quotePrefix="0" xfId="0"/>
    <xf numFmtId="0" fontId="7" fillId="5" borderId="1" pivotButton="0" quotePrefix="0" xfId="0"/>
    <xf numFmtId="0" fontId="7" fillId="7" borderId="1" pivotButton="0" quotePrefix="0" xfId="0"/>
    <xf numFmtId="0" fontId="11" fillId="8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12" fillId="5" borderId="1" applyAlignment="1" pivotButton="0" quotePrefix="0" xfId="0">
      <alignment horizontal="left" vertical="top" wrapText="1"/>
    </xf>
    <xf numFmtId="0" fontId="13" fillId="7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ont>
        <name val="Calibri"/>
        <color rgb="0092400E"/>
        <sz val="10"/>
      </font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Gross vs. Deductible by Category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&amp; CRA View'!C14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'Summary &amp; CRA View'!$B$15:$B$23</f>
            </numRef>
          </cat>
          <val>
            <numRef>
              <f>'Summary &amp; CRA View'!$C$15:$C$23</f>
            </numRef>
          </val>
        </ser>
        <ser>
          <idx val="1"/>
          <order val="1"/>
          <tx>
            <strRef>
              <f>'Summary &amp; CRA View'!D14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'Summary &amp; CRA View'!$B$15:$B$23</f>
            </numRef>
          </cat>
          <val>
            <numRef>
              <f>'Summary &amp; CRA View'!$D$15:$D$23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Gross Expenses Trend</a:t>
            </a:r>
          </a:p>
        </rich>
      </tx>
    </title>
    <plotArea>
      <lineChart>
        <grouping val="standard"/>
        <ser>
          <idx val="0"/>
          <order val="0"/>
          <tx>
            <strRef>
              <f>'Summary &amp; CRA View'!C28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 &amp; CRA View'!$B$29:$B$33</f>
            </numRef>
          </cat>
          <val>
            <numRef>
              <f>'Summary &amp; CRA View'!$C$29:$C$33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Gross 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26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6" customWidth="1" min="3" max="3"/>
    <col width="10" customWidth="1" min="4" max="4"/>
    <col width="22" customWidth="1" min="5" max="5"/>
    <col width="28" customWidth="1" min="6" max="6"/>
    <col width="12" customWidth="1" min="7" max="7"/>
    <col width="13" customWidth="1" min="8" max="8"/>
    <col width="16" customWidth="1" min="9" max="9"/>
    <col width="18" customWidth="1" min="10" max="10"/>
    <col width="16" customWidth="1" min="11" max="11"/>
    <col width="14" customWidth="1" min="12" max="12"/>
    <col width="18" customWidth="1" min="13" max="13"/>
    <col width="16" customWidth="1" min="14" max="14"/>
    <col width="22" customWidth="1" min="15" max="15"/>
    <col width="30" customWidth="1" min="16" max="16"/>
  </cols>
  <sheetData>
    <row r="1" ht="28" customHeight="1">
      <c r="A1" s="1" t="inlineStr">
        <is>
          <t>T2125 Business Expense Log — 2026 Fiscal Year</t>
        </is>
      </c>
    </row>
    <row r="2" ht="36" customHeight="1">
      <c r="A2" s="2" t="inlineStr">
        <is>
          <t>Date</t>
        </is>
      </c>
      <c r="B2" s="2" t="inlineStr">
        <is>
          <t>Vendor</t>
        </is>
      </c>
      <c r="C2" s="2" t="inlineStr">
        <is>
          <t>City</t>
        </is>
      </c>
      <c r="D2" s="2" t="inlineStr">
        <is>
          <t>Province</t>
        </is>
      </c>
      <c r="E2" s="2" t="inlineStr">
        <is>
          <t>Expense Category</t>
        </is>
      </c>
      <c r="F2" s="2" t="inlineStr">
        <is>
          <t>Description</t>
        </is>
      </c>
      <c r="G2" s="2" t="inlineStr">
        <is>
          <t>Receipt No.</t>
        </is>
      </c>
      <c r="H2" s="2" t="inlineStr">
        <is>
          <t>GST/HST Rate</t>
        </is>
      </c>
      <c r="I2" s="2" t="inlineStr">
        <is>
          <t>Net Amount ($)</t>
        </is>
      </c>
      <c r="J2" s="2" t="inlineStr">
        <is>
          <t>GST/HST Amount ($)</t>
        </is>
      </c>
      <c r="K2" s="2" t="inlineStr">
        <is>
          <t>Gross Amount ($)</t>
        </is>
      </c>
      <c r="L2" s="2" t="inlineStr">
        <is>
          <t>Business Use %</t>
        </is>
      </c>
      <c r="M2" s="2" t="inlineStr">
        <is>
          <t>Deductible Amount ($)</t>
        </is>
      </c>
      <c r="N2" s="2" t="inlineStr">
        <is>
          <t>Payment Method</t>
        </is>
      </c>
      <c r="O2" s="2" t="inlineStr">
        <is>
          <t>CRA/T2125 Line Reference</t>
        </is>
      </c>
      <c r="P2" s="2" t="inlineStr">
        <is>
          <t>Notes</t>
        </is>
      </c>
    </row>
    <row r="3">
      <c r="A3" s="3" t="inlineStr">
        <is>
          <t>2026-01-08</t>
        </is>
      </c>
      <c r="B3" s="4" t="inlineStr">
        <is>
          <t>Staples Canada</t>
        </is>
      </c>
      <c r="C3" s="4" t="inlineStr">
        <is>
          <t>Toronto</t>
        </is>
      </c>
      <c r="D3" s="3" t="inlineStr">
        <is>
          <t>ON</t>
        </is>
      </c>
      <c r="E3" s="4" t="inlineStr">
        <is>
          <t>Office Expenses</t>
        </is>
      </c>
      <c r="F3" s="4" t="inlineStr">
        <is>
          <t>Office supplies — paper, pens, folders</t>
        </is>
      </c>
      <c r="G3" s="3" t="inlineStr">
        <is>
          <t>RCP-001</t>
        </is>
      </c>
      <c r="H3" s="5" t="n">
        <v>0.13</v>
      </c>
      <c r="I3" s="6" t="n">
        <v>214.5</v>
      </c>
      <c r="J3" s="6">
        <f>I3*H3</f>
        <v/>
      </c>
      <c r="K3" s="6">
        <f>I3+J3</f>
        <v/>
      </c>
      <c r="L3" s="5" t="n">
        <v>1</v>
      </c>
      <c r="M3" s="6">
        <f>K3*L3</f>
        <v/>
      </c>
      <c r="N3" s="4" t="inlineStr">
        <is>
          <t>Credit Card</t>
        </is>
      </c>
      <c r="O3" s="3" t="inlineStr">
        <is>
          <t>Line 8810</t>
        </is>
      </c>
      <c r="P3" s="7">
        <f>IF(L3&lt;1,"Partial business use — keep records","")</f>
        <v/>
      </c>
    </row>
    <row r="4">
      <c r="A4" s="3" t="inlineStr">
        <is>
          <t>2026-01-15</t>
        </is>
      </c>
      <c r="B4" s="4" t="inlineStr">
        <is>
          <t>Telus Business</t>
        </is>
      </c>
      <c r="C4" s="4" t="inlineStr">
        <is>
          <t>Vancouver</t>
        </is>
      </c>
      <c r="D4" s="3" t="inlineStr">
        <is>
          <t>BC</t>
        </is>
      </c>
      <c r="E4" s="4" t="inlineStr">
        <is>
          <t>Internet / Phone</t>
        </is>
      </c>
      <c r="F4" s="4" t="inlineStr">
        <is>
          <t>Monthly business internet &amp; phone plan</t>
        </is>
      </c>
      <c r="G4" s="3" t="inlineStr">
        <is>
          <t>RCP-002</t>
        </is>
      </c>
      <c r="H4" s="5" t="n">
        <v>0.05</v>
      </c>
      <c r="I4" s="6" t="n">
        <v>89.98999999999999</v>
      </c>
      <c r="J4" s="6">
        <f>I4*H4</f>
        <v/>
      </c>
      <c r="K4" s="6">
        <f>I4+J4</f>
        <v/>
      </c>
      <c r="L4" s="5" t="n">
        <v>1</v>
      </c>
      <c r="M4" s="6">
        <f>K4*L4</f>
        <v/>
      </c>
      <c r="N4" s="4" t="inlineStr">
        <is>
          <t>Pre-Authorized</t>
        </is>
      </c>
      <c r="O4" s="3" t="inlineStr">
        <is>
          <t>Line 8220</t>
        </is>
      </c>
      <c r="P4" s="7">
        <f>IF(L4&lt;1,"Partial business use — keep records","")</f>
        <v/>
      </c>
    </row>
    <row r="5">
      <c r="A5" s="3" t="inlineStr">
        <is>
          <t>2026-02-03</t>
        </is>
      </c>
      <c r="B5" s="4" t="inlineStr">
        <is>
          <t>Air Canada</t>
        </is>
      </c>
      <c r="C5" s="4" t="inlineStr">
        <is>
          <t>Montreal</t>
        </is>
      </c>
      <c r="D5" s="3" t="inlineStr">
        <is>
          <t>QC</t>
        </is>
      </c>
      <c r="E5" s="4" t="inlineStr">
        <is>
          <t>Travel</t>
        </is>
      </c>
      <c r="F5" s="4" t="inlineStr">
        <is>
          <t>Return flight — Montreal to Calgary conference</t>
        </is>
      </c>
      <c r="G5" s="3" t="inlineStr">
        <is>
          <t>RCP-003</t>
        </is>
      </c>
      <c r="H5" s="5" t="n">
        <v>0.15</v>
      </c>
      <c r="I5" s="6" t="n">
        <v>640</v>
      </c>
      <c r="J5" s="6">
        <f>I5*H5</f>
        <v/>
      </c>
      <c r="K5" s="6">
        <f>I5+J5</f>
        <v/>
      </c>
      <c r="L5" s="5" t="n">
        <v>0.8</v>
      </c>
      <c r="M5" s="6">
        <f>K5*L5</f>
        <v/>
      </c>
      <c r="N5" s="4" t="inlineStr">
        <is>
          <t>Credit Card</t>
        </is>
      </c>
      <c r="O5" s="3" t="inlineStr">
        <is>
          <t>Line 9200</t>
        </is>
      </c>
      <c r="P5" s="7">
        <f>IF(L5&lt;1,"Partial business use — keep records","")</f>
        <v/>
      </c>
    </row>
    <row r="6">
      <c r="A6" s="3" t="inlineStr">
        <is>
          <t>2026-02-19</t>
        </is>
      </c>
      <c r="B6" s="4" t="inlineStr">
        <is>
          <t>Uline</t>
        </is>
      </c>
      <c r="C6" s="4" t="inlineStr">
        <is>
          <t>Calgary</t>
        </is>
      </c>
      <c r="D6" s="3" t="inlineStr">
        <is>
          <t>AB</t>
        </is>
      </c>
      <c r="E6" s="4" t="inlineStr">
        <is>
          <t>Supplies</t>
        </is>
      </c>
      <c r="F6" s="4" t="inlineStr">
        <is>
          <t>Warehouse packaging supplies</t>
        </is>
      </c>
      <c r="G6" s="3" t="inlineStr">
        <is>
          <t>RCP-004</t>
        </is>
      </c>
      <c r="H6" s="5" t="n">
        <v>0.05</v>
      </c>
      <c r="I6" s="6" t="n">
        <v>312.75</v>
      </c>
      <c r="J6" s="6">
        <f>I6*H6</f>
        <v/>
      </c>
      <c r="K6" s="6">
        <f>I6+J6</f>
        <v/>
      </c>
      <c r="L6" s="5" t="n">
        <v>1</v>
      </c>
      <c r="M6" s="6">
        <f>K6*L6</f>
        <v/>
      </c>
      <c r="N6" s="4" t="inlineStr">
        <is>
          <t>Cheque</t>
        </is>
      </c>
      <c r="O6" s="3" t="inlineStr">
        <is>
          <t>Line 8811</t>
        </is>
      </c>
      <c r="P6" s="7">
        <f>IF(L6&lt;1,"Partial business use — keep records","")</f>
        <v/>
      </c>
    </row>
    <row r="7">
      <c r="A7" s="3" t="inlineStr">
        <is>
          <t>2026-03-05</t>
        </is>
      </c>
      <c r="B7" s="4" t="inlineStr">
        <is>
          <t>Shell Canada</t>
        </is>
      </c>
      <c r="C7" s="4" t="inlineStr">
        <is>
          <t>Ottawa</t>
        </is>
      </c>
      <c r="D7" s="3" t="inlineStr">
        <is>
          <t>ON</t>
        </is>
      </c>
      <c r="E7" s="4" t="inlineStr">
        <is>
          <t>Motor Vehicle</t>
        </is>
      </c>
      <c r="F7" s="4" t="inlineStr">
        <is>
          <t>Vehicle fuel — business travel</t>
        </is>
      </c>
      <c r="G7" s="3" t="inlineStr">
        <is>
          <t>RCP-005</t>
        </is>
      </c>
      <c r="H7" s="5" t="n">
        <v>0.13</v>
      </c>
      <c r="I7" s="6" t="n">
        <v>124.18</v>
      </c>
      <c r="J7" s="6">
        <f>I7*H7</f>
        <v/>
      </c>
      <c r="K7" s="6">
        <f>I7+J7</f>
        <v/>
      </c>
      <c r="L7" s="5" t="n">
        <v>0.7</v>
      </c>
      <c r="M7" s="6">
        <f>K7*L7</f>
        <v/>
      </c>
      <c r="N7" s="4" t="inlineStr">
        <is>
          <t>Credit Card</t>
        </is>
      </c>
      <c r="O7" s="3" t="inlineStr">
        <is>
          <t>Line 9281</t>
        </is>
      </c>
      <c r="P7" s="7">
        <f>IF(L7&lt;1,"Partial business use — keep records","")</f>
        <v/>
      </c>
    </row>
    <row r="8">
      <c r="A8" s="3" t="inlineStr">
        <is>
          <t>2026-03-22</t>
        </is>
      </c>
      <c r="B8" s="4" t="inlineStr">
        <is>
          <t>Apple Canada</t>
        </is>
      </c>
      <c r="C8" s="4" t="inlineStr">
        <is>
          <t>Halifax</t>
        </is>
      </c>
      <c r="D8" s="3" t="inlineStr">
        <is>
          <t>NS</t>
        </is>
      </c>
      <c r="E8" s="4" t="inlineStr">
        <is>
          <t>Capital Equipment</t>
        </is>
      </c>
      <c r="F8" s="4" t="inlineStr">
        <is>
          <t>MacBook Pro — home office use</t>
        </is>
      </c>
      <c r="G8" s="3" t="inlineStr">
        <is>
          <t>RCP-006</t>
        </is>
      </c>
      <c r="H8" s="5" t="n">
        <v>0.15</v>
      </c>
      <c r="I8" s="6" t="n">
        <v>1499</v>
      </c>
      <c r="J8" s="6">
        <f>I8*H8</f>
        <v/>
      </c>
      <c r="K8" s="6">
        <f>I8+J8</f>
        <v/>
      </c>
      <c r="L8" s="5" t="n">
        <v>0.6</v>
      </c>
      <c r="M8" s="6">
        <f>K8*L8</f>
        <v/>
      </c>
      <c r="N8" s="4" t="inlineStr">
        <is>
          <t>Credit Card</t>
        </is>
      </c>
      <c r="O8" s="3" t="inlineStr">
        <is>
          <t>Line 8960</t>
        </is>
      </c>
      <c r="P8" s="7">
        <f>IF(L8&lt;1,"Partial business use — keep records","")</f>
        <v/>
      </c>
    </row>
    <row r="9">
      <c r="A9" s="3" t="inlineStr">
        <is>
          <t>2026-04-11</t>
        </is>
      </c>
      <c r="B9" s="4" t="inlineStr">
        <is>
          <t>Zoom</t>
        </is>
      </c>
      <c r="C9" s="4" t="inlineStr">
        <is>
          <t>Winnipeg</t>
        </is>
      </c>
      <c r="D9" s="3" t="inlineStr">
        <is>
          <t>MB</t>
        </is>
      </c>
      <c r="E9" s="4" t="inlineStr">
        <is>
          <t>Software / Subscriptions</t>
        </is>
      </c>
      <c r="F9" s="4" t="inlineStr">
        <is>
          <t>Annual Zoom Pro plan</t>
        </is>
      </c>
      <c r="G9" s="3" t="inlineStr">
        <is>
          <t>RCP-007</t>
        </is>
      </c>
      <c r="H9" s="5" t="n">
        <v>0.05</v>
      </c>
      <c r="I9" s="6" t="n">
        <v>216</v>
      </c>
      <c r="J9" s="6">
        <f>I9*H9</f>
        <v/>
      </c>
      <c r="K9" s="6">
        <f>I9+J9</f>
        <v/>
      </c>
      <c r="L9" s="5" t="n">
        <v>1</v>
      </c>
      <c r="M9" s="6">
        <f>K9*L9</f>
        <v/>
      </c>
      <c r="N9" s="4" t="inlineStr">
        <is>
          <t>Credit Card</t>
        </is>
      </c>
      <c r="O9" s="3" t="inlineStr">
        <is>
          <t>Line 8810</t>
        </is>
      </c>
      <c r="P9" s="7">
        <f>IF(L9&lt;1,"Partial business use — keep records","")</f>
        <v/>
      </c>
    </row>
    <row r="10">
      <c r="A10" s="3" t="inlineStr">
        <is>
          <t>2026-05-02</t>
        </is>
      </c>
      <c r="B10" s="4" t="inlineStr">
        <is>
          <t>Canadian Tire</t>
        </is>
      </c>
      <c r="C10" s="4" t="inlineStr">
        <is>
          <t>Victoria</t>
        </is>
      </c>
      <c r="D10" s="3" t="inlineStr">
        <is>
          <t>BC</t>
        </is>
      </c>
      <c r="E10" s="4" t="inlineStr">
        <is>
          <t>Small Tools</t>
        </is>
      </c>
      <c r="F10" s="4" t="inlineStr">
        <is>
          <t>Small hand tools for workshop</t>
        </is>
      </c>
      <c r="G10" s="3" t="inlineStr">
        <is>
          <t>RCP-008</t>
        </is>
      </c>
      <c r="H10" s="5" t="n">
        <v>0.05</v>
      </c>
      <c r="I10" s="6" t="n">
        <v>86.40000000000001</v>
      </c>
      <c r="J10" s="6">
        <f>I10*H10</f>
        <v/>
      </c>
      <c r="K10" s="6">
        <f>I10+J10</f>
        <v/>
      </c>
      <c r="L10" s="5" t="n">
        <v>1</v>
      </c>
      <c r="M10" s="6">
        <f>K10*L10</f>
        <v/>
      </c>
      <c r="N10" s="4" t="inlineStr">
        <is>
          <t>Debit Card</t>
        </is>
      </c>
      <c r="O10" s="3" t="inlineStr">
        <is>
          <t>Line 8811</t>
        </is>
      </c>
      <c r="P10" s="7">
        <f>IF(L10&lt;1,"Partial business use — keep records","")</f>
        <v/>
      </c>
    </row>
    <row r="11">
      <c r="A11" s="3" t="inlineStr">
        <is>
          <t>2026-05-27</t>
        </is>
      </c>
      <c r="B11" s="4" t="inlineStr">
        <is>
          <t>Indigo</t>
        </is>
      </c>
      <c r="C11" s="4" t="inlineStr">
        <is>
          <t>Quebec City</t>
        </is>
      </c>
      <c r="D11" s="3" t="inlineStr">
        <is>
          <t>QC</t>
        </is>
      </c>
      <c r="E11" s="4" t="inlineStr">
        <is>
          <t>Reference Materials</t>
        </is>
      </c>
      <c r="F11" s="4" t="inlineStr">
        <is>
          <t>Canadian tax reference guides 2026</t>
        </is>
      </c>
      <c r="G11" s="3" t="inlineStr">
        <is>
          <t>RCP-009</t>
        </is>
      </c>
      <c r="H11" s="5" t="n">
        <v>0.15</v>
      </c>
      <c r="I11" s="6" t="n">
        <v>58.95</v>
      </c>
      <c r="J11" s="6">
        <f>I11*H11</f>
        <v/>
      </c>
      <c r="K11" s="6">
        <f>I11+J11</f>
        <v/>
      </c>
      <c r="L11" s="5" t="n">
        <v>1</v>
      </c>
      <c r="M11" s="6">
        <f>K11*L11</f>
        <v/>
      </c>
      <c r="N11" s="4" t="inlineStr">
        <is>
          <t>Credit Card</t>
        </is>
      </c>
      <c r="O11" s="3" t="inlineStr">
        <is>
          <t>Line 8810</t>
        </is>
      </c>
      <c r="P11" s="7">
        <f>IF(L11&lt;1,"Partial business use — keep records","")</f>
        <v/>
      </c>
    </row>
    <row r="12"/>
    <row r="13">
      <c r="A13" s="2" t="inlineStr">
        <is>
          <t>TOTALS</t>
        </is>
      </c>
      <c r="B13" s="8" t="n"/>
      <c r="C13" s="8" t="n"/>
      <c r="D13" s="8" t="n"/>
      <c r="E13" s="8" t="n"/>
      <c r="F13" s="8" t="n"/>
      <c r="G13" s="8" t="n"/>
      <c r="H13" s="8" t="n"/>
      <c r="I13" s="9">
        <f>SUM(I3:I11)</f>
        <v/>
      </c>
      <c r="J13" s="9">
        <f>SUM(J3:J11)</f>
        <v/>
      </c>
      <c r="K13" s="9">
        <f>SUM(K3:K11)</f>
        <v/>
      </c>
      <c r="L13" s="8" t="n"/>
      <c r="M13" s="9">
        <f>SUM(M3:M11)</f>
        <v/>
      </c>
      <c r="N13" s="8" t="n"/>
      <c r="O13" s="8" t="n"/>
      <c r="P13" s="8" t="n"/>
    </row>
  </sheetData>
  <autoFilter ref="A2:P11"/>
  <mergeCells count="1">
    <mergeCell ref="A1:P1"/>
  </mergeCells>
  <conditionalFormatting sqref="A3:P11">
    <cfRule type="expression" priority="1" dxfId="0" stopIfTrue="0">
      <formula>$L3&lt;1</formula>
    </cfRule>
  </conditionalFormatting>
  <dataValidations count="2">
    <dataValidation sqref="D3:D200" showErrorMessage="1" showInputMessage="1" allowBlank="1" type="list">
      <formula1>"ON,QC,BC,AB,MB,SK,NS,NB,NL,PE,NT,YT,NU"</formula1>
    </dataValidation>
    <dataValidation sqref="N3:N200" showErrorMessage="1" showInputMessage="1" allowBlank="1" type="list">
      <formula1>"Credit Card,Debit Card,Cheque,Pre-Authorized,E-Transfer,Cash"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3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0" customHeight="1">
      <c r="A1" s="10" t="inlineStr">
        <is>
          <t>T2125 Business Expenses — Summary &amp; CRA View (2026)</t>
        </is>
      </c>
    </row>
    <row r="2"/>
    <row r="3">
      <c r="A3" s="11" t="inlineStr">
        <is>
          <t>KEY METRICS</t>
        </is>
      </c>
      <c r="E3" s="12" t="inlineStr">
        <is>
          <t>D10 references Deductible; D7 references Gross</t>
        </is>
      </c>
    </row>
    <row r="4">
      <c r="B4" s="13" t="inlineStr">
        <is>
          <t>Total Net Expenses ($)</t>
        </is>
      </c>
      <c r="C4" s="14">
        <f>SUM('Expense Log'!I3:I11)</f>
        <v/>
      </c>
    </row>
    <row r="5">
      <c r="B5" s="13" t="inlineStr">
        <is>
          <t>Total GST/HST Paid ($)</t>
        </is>
      </c>
      <c r="C5" s="14">
        <f>SUM('Expense Log'!J3:J11)</f>
        <v/>
      </c>
    </row>
    <row r="6">
      <c r="B6" s="13" t="inlineStr">
        <is>
          <t>Total Gross Expenses ($)</t>
        </is>
      </c>
      <c r="C6" s="14">
        <f>SUM('Expense Log'!K3:K11)</f>
        <v/>
      </c>
    </row>
    <row r="7">
      <c r="B7" s="13" t="inlineStr">
        <is>
          <t>Total Deductible Amount ($)</t>
        </is>
      </c>
      <c r="C7" s="14">
        <f>SUM('Expense Log'!M3:M11)</f>
        <v/>
      </c>
    </row>
    <row r="8">
      <c r="B8" s="13" t="inlineStr">
        <is>
          <t>Average Gross Expense ($)</t>
        </is>
      </c>
      <c r="C8" s="14">
        <f>IFERROR(AVERAGE('Expense Log'!K3:K11),0)</f>
        <v/>
      </c>
    </row>
    <row r="9">
      <c r="B9" s="13" t="inlineStr">
        <is>
          <t>Count of Expenses</t>
        </is>
      </c>
      <c r="C9" s="15">
        <f>COUNTA('Expense Log'!A3:A11)</f>
        <v/>
      </c>
    </row>
    <row r="10">
      <c r="B10" s="13" t="inlineStr">
        <is>
          <t>Deductible % of Gross</t>
        </is>
      </c>
      <c r="C10" s="16">
        <f>IFERROR(D10/D7,0)</f>
        <v/>
      </c>
    </row>
    <row r="11"/>
    <row r="12"/>
    <row r="13">
      <c r="A13" s="17" t="inlineStr">
        <is>
          <t>CATEGORY SUMMARY</t>
        </is>
      </c>
    </row>
    <row r="14" ht="24" customHeight="1">
      <c r="B14" s="2" t="inlineStr">
        <is>
          <t>Expense Category</t>
        </is>
      </c>
      <c r="C14" s="2" t="inlineStr">
        <is>
          <t>Total Gross ($)</t>
        </is>
      </c>
      <c r="D14" s="2" t="inlineStr">
        <is>
          <t>Total Deductible ($)</t>
        </is>
      </c>
      <c r="E14" s="2" t="inlineStr">
        <is>
          <t>Count</t>
        </is>
      </c>
      <c r="F14" s="2" t="inlineStr">
        <is>
          <t>Average ($)</t>
        </is>
      </c>
      <c r="G14" s="2" t="inlineStr">
        <is>
          <t>T2125 Line</t>
        </is>
      </c>
    </row>
    <row r="15">
      <c r="B15" s="13" t="inlineStr">
        <is>
          <t>Office Expenses</t>
        </is>
      </c>
      <c r="C15" s="18">
        <f>IFERROR(SUMIF('Expense Log'!E:E,B15,'Expense Log'!K:K),0)</f>
        <v/>
      </c>
      <c r="D15" s="18">
        <f>IFERROR(SUMIF('Expense Log'!E:E,B15,'Expense Log'!M:M),0)</f>
        <v/>
      </c>
      <c r="E15" s="19">
        <f>IFERROR(COUNTIF('Expense Log'!E:E,B15),0)</f>
        <v/>
      </c>
      <c r="F15" s="18">
        <f>IFERROR(C15/E15,0)</f>
        <v/>
      </c>
      <c r="G15" s="20" t="inlineStr">
        <is>
          <t>Line 8810</t>
        </is>
      </c>
    </row>
    <row r="16">
      <c r="B16" s="21" t="inlineStr">
        <is>
          <t>Internet / Phone</t>
        </is>
      </c>
      <c r="C16" s="22">
        <f>IFERROR(SUMIF('Expense Log'!E:E,B16,'Expense Log'!K:K),0)</f>
        <v/>
      </c>
      <c r="D16" s="22">
        <f>IFERROR(SUMIF('Expense Log'!E:E,B16,'Expense Log'!M:M),0)</f>
        <v/>
      </c>
      <c r="E16" s="23">
        <f>IFERROR(COUNTIF('Expense Log'!E:E,B16),0)</f>
        <v/>
      </c>
      <c r="F16" s="22">
        <f>IFERROR(C16/E16,0)</f>
        <v/>
      </c>
      <c r="G16" s="24" t="inlineStr">
        <is>
          <t>Line 8220</t>
        </is>
      </c>
    </row>
    <row r="17">
      <c r="B17" s="13" t="inlineStr">
        <is>
          <t>Travel</t>
        </is>
      </c>
      <c r="C17" s="18">
        <f>IFERROR(SUMIF('Expense Log'!E:E,B17,'Expense Log'!K:K),0)</f>
        <v/>
      </c>
      <c r="D17" s="18">
        <f>IFERROR(SUMIF('Expense Log'!E:E,B17,'Expense Log'!M:M),0)</f>
        <v/>
      </c>
      <c r="E17" s="19">
        <f>IFERROR(COUNTIF('Expense Log'!E:E,B17),0)</f>
        <v/>
      </c>
      <c r="F17" s="18">
        <f>IFERROR(C17/E17,0)</f>
        <v/>
      </c>
      <c r="G17" s="20" t="inlineStr">
        <is>
          <t>Line 9200</t>
        </is>
      </c>
    </row>
    <row r="18">
      <c r="B18" s="21" t="inlineStr">
        <is>
          <t>Supplies</t>
        </is>
      </c>
      <c r="C18" s="22">
        <f>IFERROR(SUMIF('Expense Log'!E:E,B18,'Expense Log'!K:K),0)</f>
        <v/>
      </c>
      <c r="D18" s="22">
        <f>IFERROR(SUMIF('Expense Log'!E:E,B18,'Expense Log'!M:M),0)</f>
        <v/>
      </c>
      <c r="E18" s="23">
        <f>IFERROR(COUNTIF('Expense Log'!E:E,B18),0)</f>
        <v/>
      </c>
      <c r="F18" s="22">
        <f>IFERROR(C18/E18,0)</f>
        <v/>
      </c>
      <c r="G18" s="24" t="inlineStr">
        <is>
          <t>Line 8811</t>
        </is>
      </c>
    </row>
    <row r="19">
      <c r="B19" s="13" t="inlineStr">
        <is>
          <t>Motor Vehicle</t>
        </is>
      </c>
      <c r="C19" s="18">
        <f>IFERROR(SUMIF('Expense Log'!E:E,B19,'Expense Log'!K:K),0)</f>
        <v/>
      </c>
      <c r="D19" s="18">
        <f>IFERROR(SUMIF('Expense Log'!E:E,B19,'Expense Log'!M:M),0)</f>
        <v/>
      </c>
      <c r="E19" s="19">
        <f>IFERROR(COUNTIF('Expense Log'!E:E,B19),0)</f>
        <v/>
      </c>
      <c r="F19" s="18">
        <f>IFERROR(C19/E19,0)</f>
        <v/>
      </c>
      <c r="G19" s="20" t="inlineStr">
        <is>
          <t>Line 9281</t>
        </is>
      </c>
    </row>
    <row r="20">
      <c r="B20" s="21" t="inlineStr">
        <is>
          <t>Capital Equipment</t>
        </is>
      </c>
      <c r="C20" s="22">
        <f>IFERROR(SUMIF('Expense Log'!E:E,B20,'Expense Log'!K:K),0)</f>
        <v/>
      </c>
      <c r="D20" s="22">
        <f>IFERROR(SUMIF('Expense Log'!E:E,B20,'Expense Log'!M:M),0)</f>
        <v/>
      </c>
      <c r="E20" s="23">
        <f>IFERROR(COUNTIF('Expense Log'!E:E,B20),0)</f>
        <v/>
      </c>
      <c r="F20" s="22">
        <f>IFERROR(C20/E20,0)</f>
        <v/>
      </c>
      <c r="G20" s="24" t="inlineStr">
        <is>
          <t>Line 8960</t>
        </is>
      </c>
    </row>
    <row r="21">
      <c r="B21" s="13" t="inlineStr">
        <is>
          <t>Software / Subscriptions</t>
        </is>
      </c>
      <c r="C21" s="18">
        <f>IFERROR(SUMIF('Expense Log'!E:E,B21,'Expense Log'!K:K),0)</f>
        <v/>
      </c>
      <c r="D21" s="18">
        <f>IFERROR(SUMIF('Expense Log'!E:E,B21,'Expense Log'!M:M),0)</f>
        <v/>
      </c>
      <c r="E21" s="19">
        <f>IFERROR(COUNTIF('Expense Log'!E:E,B21),0)</f>
        <v/>
      </c>
      <c r="F21" s="18">
        <f>IFERROR(C21/E21,0)</f>
        <v/>
      </c>
      <c r="G21" s="20" t="inlineStr">
        <is>
          <t>Line 8810</t>
        </is>
      </c>
    </row>
    <row r="22">
      <c r="B22" s="21" t="inlineStr">
        <is>
          <t>Small Tools</t>
        </is>
      </c>
      <c r="C22" s="22">
        <f>IFERROR(SUMIF('Expense Log'!E:E,B22,'Expense Log'!K:K),0)</f>
        <v/>
      </c>
      <c r="D22" s="22">
        <f>IFERROR(SUMIF('Expense Log'!E:E,B22,'Expense Log'!M:M),0)</f>
        <v/>
      </c>
      <c r="E22" s="23">
        <f>IFERROR(COUNTIF('Expense Log'!E:E,B22),0)</f>
        <v/>
      </c>
      <c r="F22" s="22">
        <f>IFERROR(C22/E22,0)</f>
        <v/>
      </c>
      <c r="G22" s="24" t="inlineStr">
        <is>
          <t>Line 8811</t>
        </is>
      </c>
    </row>
    <row r="23">
      <c r="B23" s="13" t="inlineStr">
        <is>
          <t>Reference Materials</t>
        </is>
      </c>
      <c r="C23" s="18">
        <f>IFERROR(SUMIF('Expense Log'!E:E,B23,'Expense Log'!K:K),0)</f>
        <v/>
      </c>
      <c r="D23" s="18">
        <f>IFERROR(SUMIF('Expense Log'!E:E,B23,'Expense Log'!M:M),0)</f>
        <v/>
      </c>
      <c r="E23" s="19">
        <f>IFERROR(COUNTIF('Expense Log'!E:E,B23),0)</f>
        <v/>
      </c>
      <c r="F23" s="18">
        <f>IFERROR(C23/E23,0)</f>
        <v/>
      </c>
      <c r="G23" s="20" t="inlineStr">
        <is>
          <t>Line 8810</t>
        </is>
      </c>
    </row>
    <row r="24">
      <c r="B24" s="25" t="inlineStr">
        <is>
          <t>TOTAL</t>
        </is>
      </c>
      <c r="C24" s="9">
        <f>SUM(C15:C23)</f>
        <v/>
      </c>
      <c r="D24" s="9">
        <f>SUM(D15:D23)</f>
        <v/>
      </c>
      <c r="E24" s="26" t="n"/>
      <c r="F24" s="26" t="n"/>
      <c r="G24" s="26" t="n"/>
    </row>
    <row r="25"/>
    <row r="26"/>
    <row r="27">
      <c r="A27" s="17" t="inlineStr">
        <is>
          <t>MONTHLY SUMMARY</t>
        </is>
      </c>
    </row>
    <row r="28">
      <c r="B28" s="2" t="inlineStr">
        <is>
          <t>Month</t>
        </is>
      </c>
      <c r="C28" s="2" t="inlineStr">
        <is>
          <t>Total Gross ($)</t>
        </is>
      </c>
      <c r="D28" s="2" t="inlineStr">
        <is>
          <t>Total Deductible ($)</t>
        </is>
      </c>
      <c r="E28" s="2" t="inlineStr">
        <is>
          <t>Transaction Count</t>
        </is>
      </c>
    </row>
    <row r="29">
      <c r="B29" s="27" t="inlineStr">
        <is>
          <t>January 2026</t>
        </is>
      </c>
      <c r="C29" s="18">
        <f>IFERROR(SUMIFS('Expense Log'!K:K,'Expense Log'!A:A,"&gt;="&amp;DATE(2026,1,1),'Expense Log'!A:A,"&lt;"&amp;DATE(2026,2,1)),0)</f>
        <v/>
      </c>
      <c r="D29" s="18">
        <f>IFERROR(SUMIFS('Expense Log'!M:M,'Expense Log'!A:A,"&gt;="&amp;DATE(2026,1,1),'Expense Log'!A:A,"&lt;"&amp;DATE(2026,2,1)),0)</f>
        <v/>
      </c>
      <c r="E29" s="19">
        <f>IFERROR(COUNTIFS('Expense Log'!A:A,"&gt;="&amp;DATE(2026,1,1),'Expense Log'!A:A,"&lt;"&amp;DATE(2026,2,1)),0)</f>
        <v/>
      </c>
    </row>
    <row r="30">
      <c r="B30" s="28" t="inlineStr">
        <is>
          <t>February 2026</t>
        </is>
      </c>
      <c r="C30" s="22">
        <f>IFERROR(SUMIFS('Expense Log'!K:K,'Expense Log'!A:A,"&gt;="&amp;DATE(2026,2,1),'Expense Log'!A:A,"&lt;"&amp;DATE(2026,3,1)),0)</f>
        <v/>
      </c>
      <c r="D30" s="22">
        <f>IFERROR(SUMIFS('Expense Log'!M:M,'Expense Log'!A:A,"&gt;="&amp;DATE(2026,2,1),'Expense Log'!A:A,"&lt;"&amp;DATE(2026,3,1)),0)</f>
        <v/>
      </c>
      <c r="E30" s="23">
        <f>IFERROR(COUNTIFS('Expense Log'!A:A,"&gt;="&amp;DATE(2026,2,1),'Expense Log'!A:A,"&lt;"&amp;DATE(2026,3,1)),0)</f>
        <v/>
      </c>
    </row>
    <row r="31">
      <c r="B31" s="27" t="inlineStr">
        <is>
          <t>March 2026</t>
        </is>
      </c>
      <c r="C31" s="18">
        <f>IFERROR(SUMIFS('Expense Log'!K:K,'Expense Log'!A:A,"&gt;="&amp;DATE(2026,3,1),'Expense Log'!A:A,"&lt;"&amp;DATE(2026,4,1)),0)</f>
        <v/>
      </c>
      <c r="D31" s="18">
        <f>IFERROR(SUMIFS('Expense Log'!M:M,'Expense Log'!A:A,"&gt;="&amp;DATE(2026,3,1),'Expense Log'!A:A,"&lt;"&amp;DATE(2026,4,1)),0)</f>
        <v/>
      </c>
      <c r="E31" s="19">
        <f>IFERROR(COUNTIFS('Expense Log'!A:A,"&gt;="&amp;DATE(2026,3,1),'Expense Log'!A:A,"&lt;"&amp;DATE(2026,4,1)),0)</f>
        <v/>
      </c>
    </row>
    <row r="32">
      <c r="B32" s="28" t="inlineStr">
        <is>
          <t>April 2026</t>
        </is>
      </c>
      <c r="C32" s="22">
        <f>IFERROR(SUMIFS('Expense Log'!K:K,'Expense Log'!A:A,"&gt;="&amp;DATE(2026,4,1),'Expense Log'!A:A,"&lt;"&amp;DATE(2026,5,1)),0)</f>
        <v/>
      </c>
      <c r="D32" s="22">
        <f>IFERROR(SUMIFS('Expense Log'!M:M,'Expense Log'!A:A,"&gt;="&amp;DATE(2026,4,1),'Expense Log'!A:A,"&lt;"&amp;DATE(2026,5,1)),0)</f>
        <v/>
      </c>
      <c r="E32" s="23">
        <f>IFERROR(COUNTIFS('Expense Log'!A:A,"&gt;="&amp;DATE(2026,4,1),'Expense Log'!A:A,"&lt;"&amp;DATE(2026,5,1)),0)</f>
        <v/>
      </c>
    </row>
    <row r="33">
      <c r="B33" s="27" t="inlineStr">
        <is>
          <t>May 2026</t>
        </is>
      </c>
      <c r="C33" s="18">
        <f>IFERROR(SUMIFS('Expense Log'!K:K,'Expense Log'!A:A,"&gt;="&amp;DATE(2026,5,1),'Expense Log'!A:A,"&lt;"&amp;DATE(2026,6,1)),0)</f>
        <v/>
      </c>
      <c r="D33" s="18">
        <f>IFERROR(SUMIFS('Expense Log'!M:M,'Expense Log'!A:A,"&gt;="&amp;DATE(2026,5,1),'Expense Log'!A:A,"&lt;"&amp;DATE(2026,6,1)),0)</f>
        <v/>
      </c>
      <c r="E33" s="19">
        <f>IFERROR(COUNTIFS('Expense Log'!A:A,"&gt;="&amp;DATE(2026,5,1),'Expense Log'!A:A,"&lt;"&amp;DATE(2026,6,1)),0)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 ht="30" customHeight="1">
      <c r="A1" s="10" t="inlineStr">
        <is>
          <t>T2125 Business Expense Workbook — Instructions &amp; CRA Guidance</t>
        </is>
      </c>
    </row>
    <row r="2"/>
    <row r="3" ht="22" customHeight="1">
      <c r="B3" s="29" t="inlineStr">
        <is>
          <t>HOW TO USE THIS WORKBOOK</t>
        </is>
      </c>
      <c r="C3" s="30" t="n"/>
      <c r="D3" s="30" t="n"/>
      <c r="E3" s="30" t="n"/>
      <c r="F3" s="30" t="n"/>
      <c r="G3" s="31" t="n"/>
    </row>
    <row r="4" ht="42" customHeight="1">
      <c r="B4" s="32" t="inlineStr">
        <is>
          <t>Step 1 — Expense Log Sheet</t>
        </is>
      </c>
      <c r="C4" s="33" t="inlineStr">
        <is>
          <t>Enter each business expense in the "Expense Log" sheet. Fill in all columns from Date through Notes. Each row = one receipt or transaction.</t>
        </is>
      </c>
      <c r="D4" s="30" t="n"/>
      <c r="E4" s="30" t="n"/>
      <c r="F4" s="30" t="n"/>
      <c r="G4" s="31" t="n"/>
    </row>
    <row r="5" ht="42" customHeight="1">
      <c r="B5" s="32" t="inlineStr">
        <is>
          <t>Step 2 — GST/HST Rate</t>
        </is>
      </c>
      <c r="C5" s="33" t="inlineStr">
        <is>
          <t>Enter the applicable GST/HST rate: ON/NS/NB/NL/PEI = 15%, BC/MB/QC = 5% or 9.975%, AB/SK/territories = 5%. The GST/HST Amount and Gross Amount columns calculate automatically.</t>
        </is>
      </c>
      <c r="D5" s="30" t="n"/>
      <c r="E5" s="30" t="n"/>
      <c r="F5" s="30" t="n"/>
      <c r="G5" s="31" t="n"/>
    </row>
    <row r="6" ht="42" customHeight="1">
      <c r="B6" s="32" t="inlineStr">
        <is>
          <t>Step 3 — Business Use %</t>
        </is>
      </c>
      <c r="C6" s="33" t="inlineStr">
        <is>
          <t>Enter the percentage of the expense that is for business purposes. 100% = fully business; less than 100% = mixed-use. The Deductible Amount calculates automatically.</t>
        </is>
      </c>
      <c r="D6" s="30" t="n"/>
      <c r="E6" s="30" t="n"/>
      <c r="F6" s="30" t="n"/>
      <c r="G6" s="31" t="n"/>
    </row>
    <row r="7" ht="42" customHeight="1">
      <c r="B7" s="32" t="inlineStr">
        <is>
          <t>Step 4 — Review Summary</t>
        </is>
      </c>
      <c r="C7" s="33" t="inlineStr">
        <is>
          <t>Check the "Summary &amp; CRA View" sheet for totals by category, monthly trends, and CRA line references. Use these totals when preparing your T2125 return.</t>
        </is>
      </c>
      <c r="D7" s="30" t="n"/>
      <c r="E7" s="30" t="n"/>
      <c r="F7" s="30" t="n"/>
      <c r="G7" s="31" t="n"/>
    </row>
    <row r="8"/>
    <row r="9" ht="22" customHeight="1">
      <c r="B9" s="29" t="inlineStr">
        <is>
          <t>RECEIPTS &amp; CRA REQUIREMENTS</t>
        </is>
      </c>
      <c r="C9" s="30" t="n"/>
      <c r="D9" s="30" t="n"/>
      <c r="E9" s="30" t="n"/>
      <c r="F9" s="30" t="n"/>
      <c r="G9" s="31" t="n"/>
    </row>
    <row r="10" ht="42" customHeight="1">
      <c r="B10" s="32" t="inlineStr">
        <is>
          <t>Keep All Receipts</t>
        </is>
      </c>
      <c r="C10" s="33" t="inlineStr">
        <is>
          <t>CRA requires supporting documentation for every deduction claimed. Keep original receipts, invoices, or bank/credit card statements for a minimum of 6 years after the tax year-end.</t>
        </is>
      </c>
      <c r="D10" s="30" t="n"/>
      <c r="E10" s="30" t="n"/>
      <c r="F10" s="30" t="n"/>
      <c r="G10" s="31" t="n"/>
    </row>
    <row r="11" ht="42" customHeight="1">
      <c r="B11" s="32" t="inlineStr">
        <is>
          <t>Digital Records</t>
        </is>
      </c>
      <c r="C11" s="33" t="inlineStr">
        <is>
          <t>Digital/scanned copies of receipts are generally accepted by CRA, provided they are legible and complete. Consider using CRA My Business Account to cross-reference filings.</t>
        </is>
      </c>
      <c r="D11" s="30" t="n"/>
      <c r="E11" s="30" t="n"/>
      <c r="F11" s="30" t="n"/>
      <c r="G11" s="31" t="n"/>
    </row>
    <row r="12" ht="42" customHeight="1">
      <c r="B12" s="32" t="inlineStr">
        <is>
          <t>Mixed-Use Expenses</t>
        </is>
      </c>
      <c r="C12" s="33" t="inlineStr">
        <is>
          <t>For expenses with partial business use (e.g., home office, motor vehicle), maintain a logbook or other evidence of the business-use percentage claimed. CRA may request this documentation during an audit.</t>
        </is>
      </c>
      <c r="D12" s="30" t="n"/>
      <c r="E12" s="30" t="n"/>
      <c r="F12" s="30" t="n"/>
      <c r="G12" s="31" t="n"/>
    </row>
    <row r="13"/>
    <row r="14" ht="22" customHeight="1">
      <c r="B14" s="29" t="inlineStr">
        <is>
          <t>GST/HST NOTES</t>
        </is>
      </c>
      <c r="C14" s="30" t="n"/>
      <c r="D14" s="30" t="n"/>
      <c r="E14" s="30" t="n"/>
      <c r="F14" s="30" t="n"/>
      <c r="G14" s="31" t="n"/>
    </row>
    <row r="15" ht="42" customHeight="1">
      <c r="B15" s="32" t="inlineStr">
        <is>
          <t>Input Tax Credits (ITCs)</t>
        </is>
      </c>
      <c r="C15" s="33" t="inlineStr">
        <is>
          <t>If you are a GST/HST registrant, you may claim Input Tax Credits for the GST/HST paid on eligible business expenses. The GST/HST Amount column in the Expense Log can help you calculate ITCs for your GST/HST return.</t>
        </is>
      </c>
      <c r="D15" s="30" t="n"/>
      <c r="E15" s="30" t="n"/>
      <c r="F15" s="30" t="n"/>
      <c r="G15" s="31" t="n"/>
    </row>
    <row r="16" ht="42" customHeight="1">
      <c r="B16" s="32" t="inlineStr">
        <is>
          <t>Non-Registrant</t>
        </is>
      </c>
      <c r="C16" s="33" t="inlineStr">
        <is>
          <t>If you are NOT registered for GST/HST, the full Gross Amount (including tax) is your deductible expense amount, subject to the business-use percentage.</t>
        </is>
      </c>
      <c r="D16" s="30" t="n"/>
      <c r="E16" s="30" t="n"/>
      <c r="F16" s="30" t="n"/>
      <c r="G16" s="31" t="n"/>
    </row>
    <row r="17" ht="42" customHeight="1">
      <c r="B17" s="32" t="inlineStr">
        <is>
          <t>QST (Quebec)</t>
        </is>
      </c>
      <c r="C17" s="33" t="inlineStr">
        <is>
          <t>Quebec businesses must also track QST (9.975%) separately. This workbook uses combined HST/GST rates for simplicity; Quebec filers should split federal GST (5%) and QST (9.975%) in their records.</t>
        </is>
      </c>
      <c r="D17" s="30" t="n"/>
      <c r="E17" s="30" t="n"/>
      <c r="F17" s="30" t="n"/>
      <c r="G17" s="31" t="n"/>
    </row>
    <row r="18"/>
    <row r="19" ht="22" customHeight="1">
      <c r="B19" s="29" t="inlineStr">
        <is>
          <t>COMMON T2125 EXPENSE CATEGORIES</t>
        </is>
      </c>
      <c r="C19" s="30" t="n"/>
      <c r="D19" s="30" t="n"/>
      <c r="E19" s="30" t="n"/>
      <c r="F19" s="30" t="n"/>
      <c r="G19" s="31" t="n"/>
    </row>
    <row r="20" ht="42" customHeight="1">
      <c r="B20" s="32" t="inlineStr">
        <is>
          <t>Advertising</t>
        </is>
      </c>
      <c r="C20" s="33" t="inlineStr">
        <is>
          <t>Line 8520 — Flyers, online ads, business cards, website costs.</t>
        </is>
      </c>
      <c r="D20" s="30" t="n"/>
      <c r="E20" s="30" t="n"/>
      <c r="F20" s="30" t="n"/>
      <c r="G20" s="31" t="n"/>
    </row>
    <row r="21" ht="42" customHeight="1">
      <c r="B21" s="32" t="inlineStr">
        <is>
          <t>Office Expenses</t>
        </is>
      </c>
      <c r="C21" s="33" t="inlineStr">
        <is>
          <t>Line 8810 — Stationery, postage, small office supplies.</t>
        </is>
      </c>
      <c r="D21" s="30" t="n"/>
      <c r="E21" s="30" t="n"/>
      <c r="F21" s="30" t="n"/>
      <c r="G21" s="31" t="n"/>
    </row>
    <row r="22" ht="42" customHeight="1">
      <c r="B22" s="32" t="inlineStr">
        <is>
          <t>Travel</t>
        </is>
      </c>
      <c r="C22" s="33" t="inlineStr">
        <is>
          <t>Line 9200 — Airfare, hotels, taxis for business travel (not commuting).</t>
        </is>
      </c>
      <c r="D22" s="30" t="n"/>
      <c r="E22" s="30" t="n"/>
      <c r="F22" s="30" t="n"/>
      <c r="G22" s="31" t="n"/>
    </row>
    <row r="23" ht="42" customHeight="1">
      <c r="B23" s="32" t="inlineStr">
        <is>
          <t>Meals &amp; Entertainment</t>
        </is>
      </c>
      <c r="C23" s="33" t="inlineStr">
        <is>
          <t>Line 8523 — Only 50% deductible. Must be for business purposes.</t>
        </is>
      </c>
      <c r="D23" s="30" t="n"/>
      <c r="E23" s="30" t="n"/>
      <c r="F23" s="30" t="n"/>
      <c r="G23" s="31" t="n"/>
    </row>
    <row r="24" ht="42" customHeight="1">
      <c r="B24" s="32" t="inlineStr">
        <is>
          <t>Motor Vehicle</t>
        </is>
      </c>
      <c r="C24" s="33" t="inlineStr">
        <is>
          <t>Line 9281 — Fuel, insurance, repairs — pro-rated for business use %.</t>
        </is>
      </c>
      <c r="D24" s="30" t="n"/>
      <c r="E24" s="30" t="n"/>
      <c r="F24" s="30" t="n"/>
      <c r="G24" s="31" t="n"/>
    </row>
    <row r="25" ht="42" customHeight="1">
      <c r="B25" s="32" t="inlineStr">
        <is>
          <t>Rent</t>
        </is>
      </c>
      <c r="C25" s="33" t="inlineStr">
        <is>
          <t>Line 8910 — Office or retail space rent. Home-office deduction uses separate form.</t>
        </is>
      </c>
      <c r="D25" s="30" t="n"/>
      <c r="E25" s="30" t="n"/>
      <c r="F25" s="30" t="n"/>
      <c r="G25" s="31" t="n"/>
    </row>
    <row r="26" ht="42" customHeight="1">
      <c r="B26" s="32" t="inlineStr">
        <is>
          <t>Insurance</t>
        </is>
      </c>
      <c r="C26" s="33" t="inlineStr">
        <is>
          <t>Line 8690 — Business liability, property, errors &amp; omissions insurance.</t>
        </is>
      </c>
      <c r="D26" s="30" t="n"/>
      <c r="E26" s="30" t="n"/>
      <c r="F26" s="30" t="n"/>
      <c r="G26" s="31" t="n"/>
    </row>
    <row r="27" ht="42" customHeight="1">
      <c r="B27" s="32" t="inlineStr">
        <is>
          <t>Professional Fees</t>
        </is>
      </c>
      <c r="C27" s="33" t="inlineStr">
        <is>
          <t>Line 8860 — Accountant, lawyer, consultant fees for business.</t>
        </is>
      </c>
      <c r="D27" s="30" t="n"/>
      <c r="E27" s="30" t="n"/>
      <c r="F27" s="30" t="n"/>
      <c r="G27" s="31" t="n"/>
    </row>
    <row r="28" ht="42" customHeight="1">
      <c r="B28" s="32" t="inlineStr">
        <is>
          <t>Supplies</t>
        </is>
      </c>
      <c r="C28" s="33" t="inlineStr">
        <is>
          <t>Line 8811 — Raw materials, packaging, items resold or used in production.</t>
        </is>
      </c>
      <c r="D28" s="30" t="n"/>
      <c r="E28" s="30" t="n"/>
      <c r="F28" s="30" t="n"/>
      <c r="G28" s="31" t="n"/>
    </row>
    <row r="29" ht="42" customHeight="1">
      <c r="B29" s="32" t="inlineStr">
        <is>
          <t>Utilities</t>
        </is>
      </c>
      <c r="C29" s="33" t="inlineStr">
        <is>
          <t>Line 9220 — Electricity, heating, water for business premises.</t>
        </is>
      </c>
      <c r="D29" s="30" t="n"/>
      <c r="E29" s="30" t="n"/>
      <c r="F29" s="30" t="n"/>
      <c r="G29" s="31" t="n"/>
    </row>
    <row r="30" ht="42" customHeight="1">
      <c r="B30" s="32" t="inlineStr">
        <is>
          <t>Internet / Phone</t>
        </is>
      </c>
      <c r="C30" s="33" t="inlineStr">
        <is>
          <t>Line 8220 — Business portion of phone/internet bills.</t>
        </is>
      </c>
      <c r="D30" s="30" t="n"/>
      <c r="E30" s="30" t="n"/>
      <c r="F30" s="30" t="n"/>
      <c r="G30" s="31" t="n"/>
    </row>
    <row r="31" ht="42" customHeight="1">
      <c r="B31" s="32" t="inlineStr">
        <is>
          <t>Software / Subscriptions</t>
        </is>
      </c>
      <c r="C31" s="33" t="inlineStr">
        <is>
          <t>Line 8810 — Cloud software, SaaS tools, annual subscriptions.</t>
        </is>
      </c>
      <c r="D31" s="30" t="n"/>
      <c r="E31" s="30" t="n"/>
      <c r="F31" s="30" t="n"/>
      <c r="G31" s="31" t="n"/>
    </row>
    <row r="32"/>
    <row r="33" ht="22" customHeight="1">
      <c r="B33" s="29" t="inlineStr">
        <is>
          <t>BUSINESS NUMBER (BN)</t>
        </is>
      </c>
      <c r="C33" s="30" t="n"/>
      <c r="D33" s="30" t="n"/>
      <c r="E33" s="30" t="n"/>
      <c r="F33" s="30" t="n"/>
      <c r="G33" s="31" t="n"/>
    </row>
    <row r="34" ht="42" customHeight="1">
      <c r="B34" s="32" t="inlineStr">
        <is>
          <t>CRA Business Number</t>
        </is>
      </c>
      <c r="C34" s="33" t="inlineStr">
        <is>
          <t>Your CRA Business Number (BN) has the format: 123456789RT0001. Record it on your T2125 form. If you do not have a BN, register at canada.ca/cra-business.</t>
        </is>
      </c>
      <c r="D34" s="30" t="n"/>
      <c r="E34" s="30" t="n"/>
      <c r="F34" s="30" t="n"/>
      <c r="G34" s="31" t="n"/>
    </row>
    <row r="35"/>
    <row r="36" ht="22" customHeight="1">
      <c r="B36" s="29" t="inlineStr">
        <is>
          <t>DISCLAIMER</t>
        </is>
      </c>
      <c r="C36" s="30" t="n"/>
      <c r="D36" s="30" t="n"/>
      <c r="E36" s="30" t="n"/>
      <c r="F36" s="30" t="n"/>
      <c r="G36" s="31" t="n"/>
    </row>
    <row r="37" ht="42" customHeight="1">
      <c r="B37" s="32" t="inlineStr">
        <is>
          <t>Important</t>
        </is>
      </c>
      <c r="C37" s="33" t="inlineStr">
        <is>
          <t>This workbook is a planning tool only. It does not constitute tax advice. Consult a qualified Canadian tax professional (CPA) before filing your T2125. Tax laws change; verify current CRA guidelines at canada.ca/cra.</t>
        </is>
      </c>
      <c r="D37" s="30" t="n"/>
      <c r="E37" s="30" t="n"/>
      <c r="F37" s="30" t="n"/>
      <c r="G37" s="31" t="n"/>
    </row>
  </sheetData>
  <mergeCells count="31">
    <mergeCell ref="A1:G1"/>
    <mergeCell ref="B3:G3"/>
    <mergeCell ref="C4:G4"/>
    <mergeCell ref="C5:G5"/>
    <mergeCell ref="C6:G6"/>
    <mergeCell ref="C7:G7"/>
    <mergeCell ref="B9:G9"/>
    <mergeCell ref="C10:G10"/>
    <mergeCell ref="C11:G11"/>
    <mergeCell ref="C12:G12"/>
    <mergeCell ref="B14:G14"/>
    <mergeCell ref="C15:G15"/>
    <mergeCell ref="C16:G16"/>
    <mergeCell ref="C17:G17"/>
    <mergeCell ref="B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B33:G33"/>
    <mergeCell ref="C34:G34"/>
    <mergeCell ref="B36:G36"/>
    <mergeCell ref="C37:G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2026-06-18T12:38:26Z</dcterms:created>
  <dcterms:modified xmlns:dcterms="http://purl.org/dc/terms/" xmlns:xsi="http://www.w3.org/2001/XMLSchema-instance" xsi:type="dcterms:W3CDTF">2026-06-18T12:38:26Z</dcterms:modified>
</cp:coreProperties>
</file>