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Expense Log" sheetId="2" state="visible" r:id="rId2"/>
    <sheet xmlns:r="http://schemas.openxmlformats.org/officeDocument/2006/relationships" name="T2200 Summary" sheetId="3" state="visible" r:id="rId3"/>
    <sheet xmlns:r="http://schemas.openxmlformats.org/officeDocument/2006/relationships" name="Refere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b val="1"/>
      <color rgb="0016A34A"/>
      <sz val="10"/>
    </font>
    <font>
      <name val="Calibri"/>
      <i val="1"/>
      <color rgb="0064748B"/>
      <sz val="9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DCFCE7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0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3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0" fillId="2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165" fontId="4" fillId="6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left" vertical="center" wrapText="1"/>
    </xf>
    <xf numFmtId="165" fontId="2" fillId="2" borderId="1" applyAlignment="1" pivotButton="0" quotePrefix="0" xfId="0">
      <alignment horizontal="right" vertical="center"/>
    </xf>
    <xf numFmtId="165" fontId="5" fillId="7" borderId="1" applyAlignment="1" pivotButton="0" quotePrefix="0" xfId="0">
      <alignment horizontal="right" vertical="center"/>
    </xf>
    <xf numFmtId="1" fontId="5" fillId="7" borderId="1" applyAlignment="1" pivotButton="0" quotePrefix="0" xfId="0">
      <alignment horizontal="right" vertical="center"/>
    </xf>
    <xf numFmtId="10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 wrapText="1"/>
    </xf>
    <xf numFmtId="10" fontId="4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10" fontId="2" fillId="2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Spent by Expense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'T2200 Summary'!C19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'T2200 Summary'!$B$20:$B$29</f>
            </numRef>
          </cat>
          <val>
            <numRef>
              <f>'T2200 Summary'!$C$20:$C$29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31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42" customWidth="1" min="3" max="3"/>
    <col width="18" customWidth="1" min="4" max="4"/>
  </cols>
  <sheetData>
    <row r="1" ht="36" customHeight="1">
      <c r="B1" s="1" t="inlineStr">
        <is>
          <t>T2200 Employment Expenses Template</t>
        </is>
      </c>
    </row>
    <row r="2"/>
    <row r="3">
      <c r="B3" s="2" t="inlineStr">
        <is>
          <t>General Notes</t>
        </is>
      </c>
      <c r="C3" s="33" t="n"/>
      <c r="D3" s="6" t="n"/>
    </row>
    <row r="4" ht="18" customHeight="1">
      <c r="B4" s="4" t="inlineStr">
        <is>
          <t>Purpose:</t>
        </is>
      </c>
      <c r="C4" s="5" t="inlineStr">
        <is>
          <t>For employees required to incur work-related expenses under a signed T2200.</t>
        </is>
      </c>
      <c r="D4" s="6" t="n"/>
    </row>
    <row r="5" ht="18" customHeight="1">
      <c r="B5" s="7" t="inlineStr">
        <is>
          <t>Language / Format:</t>
        </is>
      </c>
      <c r="C5" s="8" t="inlineStr">
        <is>
          <t>Use Canadian English and Canadian date format YYYY-MM-DD.</t>
        </is>
      </c>
      <c r="D5" s="6" t="n"/>
    </row>
    <row r="6" ht="18" customHeight="1">
      <c r="B6" s="4" t="inlineStr">
        <is>
          <t>Currency:</t>
        </is>
      </c>
      <c r="C6" s="5" t="inlineStr">
        <is>
          <t>Enter all amounts in CAD (Canadian dollars).</t>
        </is>
      </c>
      <c r="D6" s="6" t="n"/>
    </row>
    <row r="7" ht="18" customHeight="1">
      <c r="B7" s="7" t="inlineStr">
        <is>
          <t>Documentation:</t>
        </is>
      </c>
      <c r="C7" s="8" t="inlineStr">
        <is>
          <t>Keep receipts, mileage logs, and your employer-signed T2200 on file for CRA.</t>
        </is>
      </c>
      <c r="D7" s="6" t="n"/>
    </row>
    <row r="8" ht="18" customHeight="1">
      <c r="B8" s="4" t="inlineStr">
        <is>
          <t>GST/HST:</t>
        </is>
      </c>
      <c r="C8" s="5" t="inlineStr">
        <is>
          <t>Note GST/HST where applicable; 13% ON default used in sample rows.</t>
        </is>
      </c>
      <c r="D8" s="6" t="n"/>
    </row>
    <row r="9"/>
    <row r="10">
      <c r="B10" s="2" t="inlineStr">
        <is>
          <t>Colour Legend</t>
        </is>
      </c>
      <c r="C10" s="33" t="n"/>
      <c r="D10" s="6" t="n"/>
    </row>
    <row r="11" ht="18" customHeight="1">
      <c r="B11" s="7" t="inlineStr">
        <is>
          <t>Input Cells</t>
        </is>
      </c>
      <c r="C11" s="8" t="inlineStr">
        <is>
          <t>Pale yellow — editable fields where you enter data.</t>
        </is>
      </c>
      <c r="D11" s="9" t="n"/>
    </row>
    <row r="12" ht="18" customHeight="1">
      <c r="B12" s="4" t="inlineStr">
        <is>
          <t>Positive Totals</t>
        </is>
      </c>
      <c r="C12" s="5" t="inlineStr">
        <is>
          <t>Green — totals and claimable amounts look good.</t>
        </is>
      </c>
      <c r="D12" s="10" t="n"/>
    </row>
    <row r="13" ht="18" customHeight="1">
      <c r="B13" s="7" t="inlineStr">
        <is>
          <t>Alert / Negative</t>
        </is>
      </c>
      <c r="C13" s="8" t="inlineStr">
        <is>
          <t>Red — missing data, zero-dollar checks, or warnings.</t>
        </is>
      </c>
      <c r="D13" s="11" t="n"/>
    </row>
    <row r="14" ht="18" customHeight="1">
      <c r="B14" s="4" t="inlineStr">
        <is>
          <t>Headers</t>
        </is>
      </c>
      <c r="C14" s="5" t="inlineStr">
        <is>
          <t>Dark navy — column and section headers.</t>
        </is>
      </c>
      <c r="D14" s="12" t="n"/>
    </row>
    <row r="15"/>
    <row r="16">
      <c r="B16" s="2" t="inlineStr">
        <is>
          <t>Year-End Checklist</t>
        </is>
      </c>
      <c r="C16" s="33" t="n"/>
      <c r="D16" s="6" t="n"/>
    </row>
    <row r="17" ht="18" customHeight="1">
      <c r="B17" s="13" t="inlineStr">
        <is>
          <t>☐</t>
        </is>
      </c>
      <c r="C17" s="8" t="inlineStr">
        <is>
          <t>Employer signed T2200 received</t>
        </is>
      </c>
      <c r="D17" s="6" t="n"/>
    </row>
    <row r="18" ht="18" customHeight="1">
      <c r="B18" s="14" t="inlineStr">
        <is>
          <t>☐</t>
        </is>
      </c>
      <c r="C18" s="5" t="inlineStr">
        <is>
          <t>Work-from-home expenses tracked</t>
        </is>
      </c>
      <c r="D18" s="6" t="n"/>
    </row>
    <row r="19" ht="18" customHeight="1">
      <c r="B19" s="13" t="inlineStr">
        <is>
          <t>☐</t>
        </is>
      </c>
      <c r="C19" s="8" t="inlineStr">
        <is>
          <t>Vehicle mileage log maintained</t>
        </is>
      </c>
      <c r="D19" s="6" t="n"/>
    </row>
    <row r="20" ht="18" customHeight="1">
      <c r="B20" s="14" t="inlineStr">
        <is>
          <t>☐</t>
        </is>
      </c>
      <c r="C20" s="5" t="inlineStr">
        <is>
          <t>Receipts retained for CRA support</t>
        </is>
      </c>
      <c r="D20" s="6" t="n"/>
    </row>
    <row r="21" ht="18" customHeight="1">
      <c r="B21" s="13" t="inlineStr">
        <is>
          <t>☐</t>
        </is>
      </c>
      <c r="C21" s="8" t="inlineStr">
        <is>
          <t>GST/HST noted where applicable</t>
        </is>
      </c>
      <c r="D21" s="6" t="n"/>
    </row>
  </sheetData>
  <mergeCells count="14">
    <mergeCell ref="B1:D1"/>
    <mergeCell ref="B3:D3"/>
    <mergeCell ref="C4:D4"/>
    <mergeCell ref="C5:D5"/>
    <mergeCell ref="C6:D6"/>
    <mergeCell ref="C7:D7"/>
    <mergeCell ref="C8:D8"/>
    <mergeCell ref="B10:D10"/>
    <mergeCell ref="B16:D16"/>
    <mergeCell ref="C17:D17"/>
    <mergeCell ref="C18:D18"/>
    <mergeCell ref="C19:D19"/>
    <mergeCell ref="C20:D20"/>
    <mergeCell ref="C21:D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30" customWidth="1" min="3" max="3"/>
    <col width="28" customWidth="1" min="4" max="4"/>
    <col width="15" customWidth="1" min="5" max="5"/>
    <col width="11" customWidth="1" min="6" max="6"/>
    <col width="13" customWidth="1" min="7" max="7"/>
    <col width="22" customWidth="1" min="8" max="8"/>
    <col width="18" customWidth="1" min="9" max="9"/>
    <col width="16" customWidth="1" min="10" max="10"/>
    <col width="22" customWidth="1" min="11" max="11"/>
    <col width="24" customWidth="1" min="12" max="12"/>
    <col width="22" customWidth="1" min="13" max="13"/>
    <col width="28" customWidth="1" min="14" max="14"/>
  </cols>
  <sheetData>
    <row r="1" ht="30" customHeight="1">
      <c r="A1" s="15" t="inlineStr">
        <is>
          <t>Date</t>
        </is>
      </c>
      <c r="B1" s="15" t="inlineStr">
        <is>
          <t>Expense Category</t>
        </is>
      </c>
      <c r="C1" s="15" t="inlineStr">
        <is>
          <t>Description</t>
        </is>
      </c>
      <c r="D1" s="15" t="inlineStr">
        <is>
          <t>Business Purpose</t>
        </is>
      </c>
      <c r="E1" s="15" t="inlineStr">
        <is>
          <t>City</t>
        </is>
      </c>
      <c r="F1" s="15" t="inlineStr">
        <is>
          <t>Province</t>
        </is>
      </c>
      <c r="G1" s="15" t="inlineStr">
        <is>
          <t>Receipt No.</t>
        </is>
      </c>
      <c r="H1" s="15" t="inlineStr">
        <is>
          <t>Supplier</t>
        </is>
      </c>
      <c r="I1" s="15" t="inlineStr">
        <is>
          <t>GST/HST Included?</t>
        </is>
      </c>
      <c r="J1" s="15" t="inlineStr">
        <is>
          <t>Amount (CAD)</t>
        </is>
      </c>
      <c r="K1" s="15" t="inlineStr">
        <is>
          <t>GST/HST Portion (CAD)</t>
        </is>
      </c>
      <c r="L1" s="15" t="inlineStr">
        <is>
          <t>Reimbursable by Employer?</t>
        </is>
      </c>
      <c r="M1" s="15" t="inlineStr">
        <is>
          <t>Claimable Amount (CAD)</t>
        </is>
      </c>
      <c r="N1" s="15" t="inlineStr">
        <is>
          <t>Notes</t>
        </is>
      </c>
    </row>
    <row r="2">
      <c r="A2" s="16" t="inlineStr">
        <is>
          <t>2026-03-04</t>
        </is>
      </c>
      <c r="B2" s="5" t="inlineStr">
        <is>
          <t>Home office supplies</t>
        </is>
      </c>
      <c r="C2" s="5" t="inlineStr">
        <is>
          <t>Printer paper &amp; pens</t>
        </is>
      </c>
      <c r="D2" s="5" t="inlineStr">
        <is>
          <t>Home office support</t>
        </is>
      </c>
      <c r="E2" s="5" t="inlineStr">
        <is>
          <t>Toronto</t>
        </is>
      </c>
      <c r="F2" s="17" t="inlineStr">
        <is>
          <t>ON</t>
        </is>
      </c>
      <c r="G2" s="5" t="inlineStr">
        <is>
          <t>RCP-001</t>
        </is>
      </c>
      <c r="H2" s="5" t="inlineStr">
        <is>
          <t>Staples Canada</t>
        </is>
      </c>
      <c r="I2" s="17" t="inlineStr">
        <is>
          <t>Yes</t>
        </is>
      </c>
      <c r="J2" s="18" t="n">
        <v>24.99</v>
      </c>
      <c r="K2" s="19">
        <f>IF(I2="Yes",J2*0.13,0)</f>
        <v/>
      </c>
      <c r="L2" s="17" t="inlineStr">
        <is>
          <t>No</t>
        </is>
      </c>
      <c r="M2" s="20">
        <f>IF(L2="Yes",J2,0)</f>
        <v/>
      </c>
      <c r="N2" s="5" t="inlineStr"/>
    </row>
    <row r="3">
      <c r="A3" s="16" t="inlineStr">
        <is>
          <t>2026-03-11</t>
        </is>
      </c>
      <c r="B3" s="8" t="inlineStr">
        <is>
          <t>Internet</t>
        </is>
      </c>
      <c r="C3" s="8" t="inlineStr">
        <is>
          <t>Monthly internet portion</t>
        </is>
      </c>
      <c r="D3" s="8" t="inlineStr">
        <is>
          <t>Remote work connectivity</t>
        </is>
      </c>
      <c r="E3" s="8" t="inlineStr">
        <is>
          <t>Ottawa</t>
        </is>
      </c>
      <c r="F3" s="17" t="inlineStr">
        <is>
          <t>ON</t>
        </is>
      </c>
      <c r="G3" s="8" t="inlineStr">
        <is>
          <t>RCP-002</t>
        </is>
      </c>
      <c r="H3" s="8" t="inlineStr">
        <is>
          <t>Rogers Communications</t>
        </is>
      </c>
      <c r="I3" s="17" t="inlineStr">
        <is>
          <t>Yes</t>
        </is>
      </c>
      <c r="J3" s="18" t="n">
        <v>68.5</v>
      </c>
      <c r="K3" s="21">
        <f>IF(I3="Yes",J3*0.13,0)</f>
        <v/>
      </c>
      <c r="L3" s="17" t="inlineStr">
        <is>
          <t>No</t>
        </is>
      </c>
      <c r="M3" s="20">
        <f>IF(L3="Yes",J3,0)</f>
        <v/>
      </c>
      <c r="N3" s="8" t="inlineStr"/>
    </row>
    <row r="4">
      <c r="A4" s="16" t="inlineStr">
        <is>
          <t>2026-03-15</t>
        </is>
      </c>
      <c r="B4" s="5" t="inlineStr">
        <is>
          <t>Telephone</t>
        </is>
      </c>
      <c r="C4" s="5" t="inlineStr">
        <is>
          <t>Cell plan – work calls</t>
        </is>
      </c>
      <c r="D4" s="5" t="inlineStr">
        <is>
          <t>Client &amp; team communication</t>
        </is>
      </c>
      <c r="E4" s="5" t="inlineStr">
        <is>
          <t>Calgary</t>
        </is>
      </c>
      <c r="F4" s="17" t="inlineStr">
        <is>
          <t>AB</t>
        </is>
      </c>
      <c r="G4" s="5" t="inlineStr">
        <is>
          <t>RCP-003</t>
        </is>
      </c>
      <c r="H4" s="5" t="inlineStr">
        <is>
          <t>Telus Mobility</t>
        </is>
      </c>
      <c r="I4" s="17" t="inlineStr">
        <is>
          <t>Yes</t>
        </is>
      </c>
      <c r="J4" s="18" t="n">
        <v>142.75</v>
      </c>
      <c r="K4" s="19">
        <f>IF(I4="Yes",J4*0.13,0)</f>
        <v/>
      </c>
      <c r="L4" s="17" t="inlineStr">
        <is>
          <t>Yes</t>
        </is>
      </c>
      <c r="M4" s="20">
        <f>IF(L4="Yes",J4,0)</f>
        <v/>
      </c>
      <c r="N4" s="5" t="inlineStr"/>
    </row>
    <row r="5">
      <c r="A5" s="16" t="inlineStr">
        <is>
          <t>2026-03-22</t>
        </is>
      </c>
      <c r="B5" s="8" t="inlineStr">
        <is>
          <t>Mileage</t>
        </is>
      </c>
      <c r="C5" s="8" t="inlineStr">
        <is>
          <t>Client site visits – 210 km</t>
        </is>
      </c>
      <c r="D5" s="8" t="inlineStr">
        <is>
          <t>Client meetings</t>
        </is>
      </c>
      <c r="E5" s="8" t="inlineStr">
        <is>
          <t>Vancouver</t>
        </is>
      </c>
      <c r="F5" s="17" t="inlineStr">
        <is>
          <t>BC</t>
        </is>
      </c>
      <c r="G5" s="8" t="inlineStr">
        <is>
          <t>RCP-004</t>
        </is>
      </c>
      <c r="H5" s="8" t="inlineStr">
        <is>
          <t>Personal Vehicle</t>
        </is>
      </c>
      <c r="I5" s="17" t="inlineStr">
        <is>
          <t>No</t>
        </is>
      </c>
      <c r="J5" s="18" t="n">
        <v>89.25</v>
      </c>
      <c r="K5" s="21">
        <f>IF(I5="Yes",J5*0.13,0)</f>
        <v/>
      </c>
      <c r="L5" s="17" t="inlineStr">
        <is>
          <t>No</t>
        </is>
      </c>
      <c r="M5" s="20">
        <f>IF(L5="Yes",J5,0)</f>
        <v/>
      </c>
      <c r="N5" s="8" t="inlineStr"/>
    </row>
    <row r="6">
      <c r="A6" s="16" t="inlineStr">
        <is>
          <t>2026-04-01</t>
        </is>
      </c>
      <c r="B6" s="5" t="inlineStr">
        <is>
          <t>Parking</t>
        </is>
      </c>
      <c r="C6" s="5" t="inlineStr">
        <is>
          <t>Downtown parking – 3 days</t>
        </is>
      </c>
      <c r="D6" s="5" t="inlineStr">
        <is>
          <t>Office attendance required</t>
        </is>
      </c>
      <c r="E6" s="5" t="inlineStr">
        <is>
          <t>Montreal</t>
        </is>
      </c>
      <c r="F6" s="17" t="inlineStr">
        <is>
          <t>QC</t>
        </is>
      </c>
      <c r="G6" s="5" t="inlineStr">
        <is>
          <t>RCP-005</t>
        </is>
      </c>
      <c r="H6" s="5" t="inlineStr">
        <is>
          <t>Indigo Parking</t>
        </is>
      </c>
      <c r="I6" s="17" t="inlineStr">
        <is>
          <t>Yes</t>
        </is>
      </c>
      <c r="J6" s="18" t="n">
        <v>37.8</v>
      </c>
      <c r="K6" s="19">
        <f>IF(I6="Yes",J6*0.13,0)</f>
        <v/>
      </c>
      <c r="L6" s="17" t="inlineStr">
        <is>
          <t>Yes</t>
        </is>
      </c>
      <c r="M6" s="20">
        <f>IF(L6="Yes",J6,0)</f>
        <v/>
      </c>
      <c r="N6" s="5" t="inlineStr"/>
    </row>
    <row r="7">
      <c r="A7" s="16" t="inlineStr">
        <is>
          <t>2026-04-08</t>
        </is>
      </c>
      <c r="B7" s="8" t="inlineStr">
        <is>
          <t>Professional dues</t>
        </is>
      </c>
      <c r="C7" s="8" t="inlineStr">
        <is>
          <t>CPHR annual membership</t>
        </is>
      </c>
      <c r="D7" s="8" t="inlineStr">
        <is>
          <t>Required professional cert.</t>
        </is>
      </c>
      <c r="E7" s="8" t="inlineStr">
        <is>
          <t>Halifax</t>
        </is>
      </c>
      <c r="F7" s="17" t="inlineStr">
        <is>
          <t>NS</t>
        </is>
      </c>
      <c r="G7" s="8" t="inlineStr">
        <is>
          <t>RCP-006</t>
        </is>
      </c>
      <c r="H7" s="8" t="inlineStr">
        <is>
          <t>CPHR Canada</t>
        </is>
      </c>
      <c r="I7" s="17" t="inlineStr">
        <is>
          <t>Yes</t>
        </is>
      </c>
      <c r="J7" s="18" t="n">
        <v>315</v>
      </c>
      <c r="K7" s="21">
        <f>IF(I7="Yes",J7*0.13,0)</f>
        <v/>
      </c>
      <c r="L7" s="17" t="inlineStr">
        <is>
          <t>No</t>
        </is>
      </c>
      <c r="M7" s="20">
        <f>IF(L7="Yes",J7,0)</f>
        <v/>
      </c>
      <c r="N7" s="8" t="inlineStr"/>
    </row>
    <row r="8">
      <c r="A8" s="16" t="inlineStr">
        <is>
          <t>2026-04-14</t>
        </is>
      </c>
      <c r="B8" s="5" t="inlineStr">
        <is>
          <t>Stationery</t>
        </is>
      </c>
      <c r="C8" s="5" t="inlineStr">
        <is>
          <t>Notebooks &amp; highlighters</t>
        </is>
      </c>
      <c r="D8" s="5" t="inlineStr">
        <is>
          <t>Field notes and planning</t>
        </is>
      </c>
      <c r="E8" s="5" t="inlineStr">
        <is>
          <t>Edmonton</t>
        </is>
      </c>
      <c r="F8" s="17" t="inlineStr">
        <is>
          <t>AB</t>
        </is>
      </c>
      <c r="G8" s="5" t="inlineStr">
        <is>
          <t>RCP-007</t>
        </is>
      </c>
      <c r="H8" s="5" t="inlineStr">
        <is>
          <t>Grand &amp; Toy</t>
        </is>
      </c>
      <c r="I8" s="17" t="inlineStr">
        <is>
          <t>Yes</t>
        </is>
      </c>
      <c r="J8" s="18" t="n">
        <v>18.45</v>
      </c>
      <c r="K8" s="19">
        <f>IF(I8="Yes",J8*0.13,0)</f>
        <v/>
      </c>
      <c r="L8" s="17" t="inlineStr">
        <is>
          <t>Yes</t>
        </is>
      </c>
      <c r="M8" s="20">
        <f>IF(L8="Yes",J8,0)</f>
        <v/>
      </c>
      <c r="N8" s="5" t="inlineStr"/>
    </row>
    <row r="9">
      <c r="A9" s="16" t="inlineStr">
        <is>
          <t>2026-04-20</t>
        </is>
      </c>
      <c r="B9" s="8" t="inlineStr">
        <is>
          <t>Laptop accessories</t>
        </is>
      </c>
      <c r="C9" s="8" t="inlineStr">
        <is>
          <t>Ergonomic mouse &amp; pad</t>
        </is>
      </c>
      <c r="D9" s="8" t="inlineStr">
        <is>
          <t>Home workstation setup</t>
        </is>
      </c>
      <c r="E9" s="8" t="inlineStr">
        <is>
          <t>Winnipeg</t>
        </is>
      </c>
      <c r="F9" s="17" t="inlineStr">
        <is>
          <t>MB</t>
        </is>
      </c>
      <c r="G9" s="8" t="inlineStr">
        <is>
          <t>RCP-008</t>
        </is>
      </c>
      <c r="H9" s="8" t="inlineStr">
        <is>
          <t>Best Buy Canada</t>
        </is>
      </c>
      <c r="I9" s="17" t="inlineStr">
        <is>
          <t>Yes</t>
        </is>
      </c>
      <c r="J9" s="18" t="n">
        <v>74.98999999999999</v>
      </c>
      <c r="K9" s="21">
        <f>IF(I9="Yes",J9*0.13,0)</f>
        <v/>
      </c>
      <c r="L9" s="17" t="inlineStr">
        <is>
          <t>No</t>
        </is>
      </c>
      <c r="M9" s="20">
        <f>IF(L9="Yes",J9,0)</f>
        <v/>
      </c>
      <c r="N9" s="8" t="inlineStr"/>
    </row>
    <row r="10">
      <c r="A10" s="16" t="inlineStr">
        <is>
          <t>2026-05-05</t>
        </is>
      </c>
      <c r="B10" s="5" t="inlineStr">
        <is>
          <t>Training</t>
        </is>
      </c>
      <c r="C10" s="5" t="inlineStr">
        <is>
          <t>Project management course</t>
        </is>
      </c>
      <c r="D10" s="5" t="inlineStr">
        <is>
          <t>Employer-required upskill</t>
        </is>
      </c>
      <c r="E10" s="5" t="inlineStr">
        <is>
          <t>Quebec City</t>
        </is>
      </c>
      <c r="F10" s="17" t="inlineStr">
        <is>
          <t>QC</t>
        </is>
      </c>
      <c r="G10" s="5" t="inlineStr">
        <is>
          <t>RCP-009</t>
        </is>
      </c>
      <c r="H10" s="5" t="inlineStr">
        <is>
          <t>LinkedIn Learning</t>
        </is>
      </c>
      <c r="I10" s="17" t="inlineStr">
        <is>
          <t>No</t>
        </is>
      </c>
      <c r="J10" s="18" t="n">
        <v>199</v>
      </c>
      <c r="K10" s="19">
        <f>IF(I10="Yes",J10*0.13,0)</f>
        <v/>
      </c>
      <c r="L10" s="17" t="inlineStr">
        <is>
          <t>Yes</t>
        </is>
      </c>
      <c r="M10" s="20">
        <f>IF(L10="Yes",J10,0)</f>
        <v/>
      </c>
      <c r="N10" s="5" t="inlineStr"/>
    </row>
    <row r="11">
      <c r="A11" s="16" t="inlineStr">
        <is>
          <t>2026-05-12</t>
        </is>
      </c>
      <c r="B11" s="8" t="inlineStr">
        <is>
          <t>Workwear/PPE</t>
        </is>
      </c>
      <c r="C11" s="8" t="inlineStr">
        <is>
          <t>Safety boots – site visits</t>
        </is>
      </c>
      <c r="D11" s="8" t="inlineStr">
        <is>
          <t>Safety requirement on site</t>
        </is>
      </c>
      <c r="E11" s="8" t="inlineStr">
        <is>
          <t>Victoria</t>
        </is>
      </c>
      <c r="F11" s="17" t="inlineStr">
        <is>
          <t>BC</t>
        </is>
      </c>
      <c r="G11" s="8" t="inlineStr">
        <is>
          <t>RCP-010</t>
        </is>
      </c>
      <c r="H11" s="8" t="inlineStr">
        <is>
          <t>Mark's Work Wearhouse</t>
        </is>
      </c>
      <c r="I11" s="17" t="inlineStr">
        <is>
          <t>Yes</t>
        </is>
      </c>
      <c r="J11" s="18" t="n">
        <v>158.6</v>
      </c>
      <c r="K11" s="21">
        <f>IF(I11="Yes",J11*0.13,0)</f>
        <v/>
      </c>
      <c r="L11" s="17" t="inlineStr">
        <is>
          <t>Yes</t>
        </is>
      </c>
      <c r="M11" s="20">
        <f>IF(L11="Yes",J11,0)</f>
        <v/>
      </c>
      <c r="N11" s="8" t="inlineStr"/>
    </row>
    <row r="12" ht="22" customHeight="1">
      <c r="A12" s="15" t="inlineStr">
        <is>
          <t>TOTALS</t>
        </is>
      </c>
      <c r="B12" s="22" t="n"/>
      <c r="C12" s="22" t="n"/>
      <c r="D12" s="22" t="n"/>
      <c r="E12" s="22" t="n"/>
      <c r="F12" s="22" t="n"/>
      <c r="G12" s="22" t="n"/>
      <c r="H12" s="22" t="n"/>
      <c r="I12" s="22" t="n"/>
      <c r="J12" s="23">
        <f>SUM(J2:J11)</f>
        <v/>
      </c>
      <c r="K12" s="23">
        <f>SUM(K2:K11)</f>
        <v/>
      </c>
      <c r="L12" s="22" t="n"/>
      <c r="M12" s="23">
        <f>SUM(M2:M11)</f>
        <v/>
      </c>
      <c r="N12" s="2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28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36" customHeight="1">
      <c r="B1" s="1" t="inlineStr">
        <is>
          <t>T2200 Employment Expenses – Summary Dashboard</t>
        </is>
      </c>
    </row>
    <row r="2"/>
    <row r="3">
      <c r="B3" s="2" t="inlineStr">
        <is>
          <t>Employee Information</t>
        </is>
      </c>
      <c r="C3" s="6" t="n"/>
    </row>
    <row r="4" ht="18" customHeight="1">
      <c r="B4" s="4" t="inlineStr">
        <is>
          <t>Employee Name</t>
        </is>
      </c>
      <c r="C4" s="17" t="inlineStr">
        <is>
          <t>Liam Thompson</t>
        </is>
      </c>
    </row>
    <row r="5" ht="18" customHeight="1">
      <c r="B5" s="7" t="inlineStr">
        <is>
          <t>Employer Name</t>
        </is>
      </c>
      <c r="C5" s="17" t="inlineStr">
        <is>
          <t>Maple Leaf Solutions Inc.</t>
        </is>
      </c>
    </row>
    <row r="6" ht="18" customHeight="1">
      <c r="B6" s="4" t="inlineStr">
        <is>
          <t>Job Title</t>
        </is>
      </c>
      <c r="C6" s="17" t="inlineStr">
        <is>
          <t>Senior Project Coordinator</t>
        </is>
      </c>
    </row>
    <row r="7" ht="18" customHeight="1">
      <c r="B7" s="7" t="inlineStr">
        <is>
          <t>Tax Year</t>
        </is>
      </c>
      <c r="C7" s="17" t="inlineStr">
        <is>
          <t>2026</t>
        </is>
      </c>
    </row>
    <row r="8" ht="18" customHeight="1">
      <c r="B8" s="4" t="inlineStr">
        <is>
          <t>T2200 Signed?</t>
        </is>
      </c>
      <c r="C8" s="17" t="inlineStr">
        <is>
          <t>Yes</t>
        </is>
      </c>
    </row>
    <row r="9"/>
    <row r="10">
      <c r="B10" s="2" t="inlineStr">
        <is>
          <t>Key Performance Indicators</t>
        </is>
      </c>
      <c r="C10" s="33" t="n"/>
      <c r="D10" s="33" t="n"/>
      <c r="E10" s="33" t="n"/>
      <c r="F10" s="33" t="n"/>
      <c r="G10" s="6" t="n"/>
    </row>
    <row r="11" ht="20" customHeight="1">
      <c r="B11" s="7" t="inlineStr">
        <is>
          <t>Total Expenses (CAD)</t>
        </is>
      </c>
      <c r="C11" s="24">
        <f>SUM('Expense Log'!J2:J11)</f>
        <v/>
      </c>
    </row>
    <row r="12" ht="20" customHeight="1">
      <c r="B12" s="4" t="inlineStr">
        <is>
          <t>Total Claimable (CAD)</t>
        </is>
      </c>
      <c r="C12" s="24">
        <f>SUM('Expense Log'!M2:M11)</f>
        <v/>
      </c>
    </row>
    <row r="13" ht="20" customHeight="1">
      <c r="B13" s="7" t="inlineStr">
        <is>
          <t>Average Expense (CAD)</t>
        </is>
      </c>
      <c r="C13" s="24">
        <f>IFERROR(AVERAGE('Expense Log'!J2:J11),0)</f>
        <v/>
      </c>
    </row>
    <row r="14" ht="20" customHeight="1">
      <c r="B14" s="4" t="inlineStr">
        <is>
          <t>Number of Expense Claims</t>
        </is>
      </c>
      <c r="C14" s="25">
        <f>COUNTIF('Expense Log'!J2:J11,"&gt;0")</f>
        <v/>
      </c>
    </row>
    <row r="15" ht="20" customHeight="1">
      <c r="B15" s="7" t="inlineStr">
        <is>
          <t>Reimbursable Items (count)</t>
        </is>
      </c>
      <c r="C15" s="25">
        <f>COUNTIF('Expense Log'!L2:L11,"Yes")</f>
        <v/>
      </c>
    </row>
    <row r="16" ht="20" customHeight="1">
      <c r="B16" s="4" t="inlineStr">
        <is>
          <t>Net Out-of-Pocket (CAD)</t>
        </is>
      </c>
      <c r="C16" s="24">
        <f>SUM('Expense Log'!J2:J11)-SUM('Expense Log'!M2:M11)</f>
        <v/>
      </c>
    </row>
    <row r="17"/>
    <row r="18">
      <c r="B18" s="2" t="inlineStr">
        <is>
          <t>Expense by Category</t>
        </is>
      </c>
      <c r="C18" s="33" t="n"/>
      <c r="D18" s="33" t="n"/>
      <c r="E18" s="6" t="n"/>
    </row>
    <row r="19" ht="24" customHeight="1">
      <c r="B19" s="15" t="inlineStr">
        <is>
          <t>Category</t>
        </is>
      </c>
      <c r="C19" s="15" t="inlineStr">
        <is>
          <t>Total Spent (CAD)</t>
        </is>
      </c>
      <c r="D19" s="15" t="inlineStr">
        <is>
          <t>% of Total</t>
        </is>
      </c>
      <c r="E19" s="15" t="inlineStr">
        <is>
          <t>Compliance</t>
        </is>
      </c>
    </row>
    <row r="20" ht="18" customHeight="1">
      <c r="B20" s="5" t="inlineStr">
        <is>
          <t>Home office supplies</t>
        </is>
      </c>
      <c r="C20" s="19">
        <f>IFERROR(SUMIF('Expense Log'!B:B,B20,'Expense Log'!J:J),0)</f>
        <v/>
      </c>
      <c r="D20" s="26">
        <f>IFERROR(C20/C30,0)</f>
        <v/>
      </c>
      <c r="E20" s="27">
        <f>IF(C20&gt;0,"OK","—")</f>
        <v/>
      </c>
    </row>
    <row r="21" ht="18" customHeight="1">
      <c r="B21" s="8" t="inlineStr">
        <is>
          <t>Internet</t>
        </is>
      </c>
      <c r="C21" s="21">
        <f>IFERROR(SUMIF('Expense Log'!B:B,B21,'Expense Log'!J:J),0)</f>
        <v/>
      </c>
      <c r="D21" s="28">
        <f>IFERROR(C21/C30,0)</f>
        <v/>
      </c>
      <c r="E21" s="29">
        <f>IF(C21&gt;0,"OK","—")</f>
        <v/>
      </c>
    </row>
    <row r="22" ht="18" customHeight="1">
      <c r="B22" s="5" t="inlineStr">
        <is>
          <t>Telephone</t>
        </is>
      </c>
      <c r="C22" s="19">
        <f>IFERROR(SUMIF('Expense Log'!B:B,B22,'Expense Log'!J:J),0)</f>
        <v/>
      </c>
      <c r="D22" s="26">
        <f>IFERROR(C22/C30,0)</f>
        <v/>
      </c>
      <c r="E22" s="27">
        <f>IF(C22&gt;0,"OK","—")</f>
        <v/>
      </c>
    </row>
    <row r="23" ht="18" customHeight="1">
      <c r="B23" s="8" t="inlineStr">
        <is>
          <t>Mileage</t>
        </is>
      </c>
      <c r="C23" s="21">
        <f>IFERROR(SUMIF('Expense Log'!B:B,B23,'Expense Log'!J:J),0)</f>
        <v/>
      </c>
      <c r="D23" s="28">
        <f>IFERROR(C23/C30,0)</f>
        <v/>
      </c>
      <c r="E23" s="29">
        <f>IF(C23&gt;0,"OK","—")</f>
        <v/>
      </c>
    </row>
    <row r="24" ht="18" customHeight="1">
      <c r="B24" s="5" t="inlineStr">
        <is>
          <t>Parking</t>
        </is>
      </c>
      <c r="C24" s="19">
        <f>IFERROR(SUMIF('Expense Log'!B:B,B24,'Expense Log'!J:J),0)</f>
        <v/>
      </c>
      <c r="D24" s="26">
        <f>IFERROR(C24/C30,0)</f>
        <v/>
      </c>
      <c r="E24" s="27">
        <f>IF(C24&gt;0,"OK","—")</f>
        <v/>
      </c>
    </row>
    <row r="25" ht="18" customHeight="1">
      <c r="B25" s="8" t="inlineStr">
        <is>
          <t>Professional dues</t>
        </is>
      </c>
      <c r="C25" s="21">
        <f>IFERROR(SUMIF('Expense Log'!B:B,B25,'Expense Log'!J:J),0)</f>
        <v/>
      </c>
      <c r="D25" s="28">
        <f>IFERROR(C25/C30,0)</f>
        <v/>
      </c>
      <c r="E25" s="29">
        <f>IF(C25&gt;0,"OK","—")</f>
        <v/>
      </c>
    </row>
    <row r="26" ht="18" customHeight="1">
      <c r="B26" s="5" t="inlineStr">
        <is>
          <t>Stationery</t>
        </is>
      </c>
      <c r="C26" s="19">
        <f>IFERROR(SUMIF('Expense Log'!B:B,B26,'Expense Log'!J:J),0)</f>
        <v/>
      </c>
      <c r="D26" s="26">
        <f>IFERROR(C26/C30,0)</f>
        <v/>
      </c>
      <c r="E26" s="27">
        <f>IF(C26&gt;0,"OK","—")</f>
        <v/>
      </c>
    </row>
    <row r="27" ht="18" customHeight="1">
      <c r="B27" s="8" t="inlineStr">
        <is>
          <t>Laptop accessories</t>
        </is>
      </c>
      <c r="C27" s="21">
        <f>IFERROR(SUMIF('Expense Log'!B:B,B27,'Expense Log'!J:J),0)</f>
        <v/>
      </c>
      <c r="D27" s="28">
        <f>IFERROR(C27/C30,0)</f>
        <v/>
      </c>
      <c r="E27" s="29">
        <f>IF(C27&gt;0,"OK","—")</f>
        <v/>
      </c>
    </row>
    <row r="28" ht="18" customHeight="1">
      <c r="B28" s="5" t="inlineStr">
        <is>
          <t>Training</t>
        </is>
      </c>
      <c r="C28" s="19">
        <f>IFERROR(SUMIF('Expense Log'!B:B,B28,'Expense Log'!J:J),0)</f>
        <v/>
      </c>
      <c r="D28" s="26">
        <f>IFERROR(C28/C30,0)</f>
        <v/>
      </c>
      <c r="E28" s="27">
        <f>IF(C28&gt;0,"OK","—")</f>
        <v/>
      </c>
    </row>
    <row r="29" ht="18" customHeight="1">
      <c r="B29" s="8" t="inlineStr">
        <is>
          <t>Workwear/PPE</t>
        </is>
      </c>
      <c r="C29" s="21">
        <f>IFERROR(SUMIF('Expense Log'!B:B,B29,'Expense Log'!J:J),0)</f>
        <v/>
      </c>
      <c r="D29" s="28">
        <f>IFERROR(C29/C30,0)</f>
        <v/>
      </c>
      <c r="E29" s="29">
        <f>IF(C29&gt;0,"OK","—")</f>
        <v/>
      </c>
    </row>
    <row r="30" ht="22" customHeight="1">
      <c r="B30" s="15" t="inlineStr">
        <is>
          <t>TOTAL</t>
        </is>
      </c>
      <c r="C30" s="23">
        <f>SUM(C20:C29)</f>
        <v/>
      </c>
      <c r="D30" s="30">
        <f>IFERROR(C30/C30,1)</f>
        <v/>
      </c>
      <c r="E30" s="31" t="n"/>
    </row>
  </sheetData>
  <mergeCells count="4">
    <mergeCell ref="B1:G1"/>
    <mergeCell ref="B3:C3"/>
    <mergeCell ref="B10:G10"/>
    <mergeCell ref="B18:E1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8" customWidth="1" min="2" max="2"/>
    <col width="18" customWidth="1" min="3" max="3"/>
    <col width="50" customWidth="1" min="4" max="4"/>
  </cols>
  <sheetData>
    <row r="1" ht="30" customHeight="1">
      <c r="A1" s="15" t="inlineStr">
        <is>
          <t>Category</t>
        </is>
      </c>
      <c r="B1" s="15" t="inlineStr">
        <is>
          <t>Typical T2200 Relevance</t>
        </is>
      </c>
      <c r="C1" s="15" t="inlineStr">
        <is>
          <t>Receipt Required?</t>
        </is>
      </c>
      <c r="D1" s="15" t="inlineStr">
        <is>
          <t>Common CRA Notes</t>
        </is>
      </c>
    </row>
    <row r="2" ht="48" customHeight="1">
      <c r="A2" s="5" t="inlineStr">
        <is>
          <t>Home office supplies</t>
        </is>
      </c>
      <c r="B2" s="5" t="inlineStr">
        <is>
          <t>Deductible if workspace in home is principal place of work or used exclusively for employment.</t>
        </is>
      </c>
      <c r="C2" s="5" t="inlineStr">
        <is>
          <t>Yes</t>
        </is>
      </c>
      <c r="D2" s="5" t="inlineStr">
        <is>
          <t>Claim only the employment-use portion; CRA Form T777 or T777S may apply.</t>
        </is>
      </c>
    </row>
    <row r="3" ht="48" customHeight="1">
      <c r="A3" s="8" t="inlineStr">
        <is>
          <t>Internet</t>
        </is>
      </c>
      <c r="B3" s="8" t="inlineStr">
        <is>
          <t>Deductible proportion used for employment purposes when working from home.</t>
        </is>
      </c>
      <c r="C3" s="8" t="inlineStr">
        <is>
          <t>Yes</t>
        </is>
      </c>
      <c r="D3" s="8" t="inlineStr">
        <is>
          <t>Keep monthly bills; calculate business-use percentage. T2200 must confirm requirement.</t>
        </is>
      </c>
    </row>
    <row r="4" ht="48" customHeight="1">
      <c r="A4" s="5" t="inlineStr">
        <is>
          <t>Telephone</t>
        </is>
      </c>
      <c r="B4" s="5" t="inlineStr">
        <is>
          <t>Business portion of cell/landline deductible if required by employer for employment duties.</t>
        </is>
      </c>
      <c r="C4" s="5" t="inlineStr">
        <is>
          <t>Yes</t>
        </is>
      </c>
      <c r="D4" s="5" t="inlineStr">
        <is>
          <t>Exclude personal calls. CRA may ask for itemised call logs.</t>
        </is>
      </c>
    </row>
    <row r="5" ht="48" customHeight="1">
      <c r="A5" s="8" t="inlineStr">
        <is>
          <t>Mileage</t>
        </is>
      </c>
      <c r="B5" s="8" t="inlineStr">
        <is>
          <t>Vehicle expenses deductible if employee required to travel for work (not commuting).</t>
        </is>
      </c>
      <c r="C5" s="8" t="inlineStr">
        <is>
          <t>Yes</t>
        </is>
      </c>
      <c r="D5" s="8" t="inlineStr">
        <is>
          <t>Maintain a mileage log with date, destination, purpose, and km. Use CRA per-km rate.</t>
        </is>
      </c>
    </row>
    <row r="6" ht="48" customHeight="1">
      <c r="A6" s="5" t="inlineStr">
        <is>
          <t>Parking</t>
        </is>
      </c>
      <c r="B6" s="5" t="inlineStr">
        <is>
          <t>Work-related parking (not at principal work location commuting) generally deductible.</t>
        </is>
      </c>
      <c r="C6" s="5" t="inlineStr">
        <is>
          <t>Yes</t>
        </is>
      </c>
      <c r="D6" s="5" t="inlineStr">
        <is>
          <t>Receipts required. Commuting parking is NOT deductible per CRA IT-522.</t>
        </is>
      </c>
    </row>
    <row r="7" ht="48" customHeight="1">
      <c r="A7" s="8" t="inlineStr">
        <is>
          <t>Professional dues</t>
        </is>
      </c>
      <c r="B7" s="8" t="inlineStr">
        <is>
          <t>Annual membership fees to professional associations required as a condition of employment.</t>
        </is>
      </c>
      <c r="C7" s="8" t="inlineStr">
        <is>
          <t>Yes</t>
        </is>
      </c>
      <c r="D7" s="8" t="inlineStr">
        <is>
          <t>Licensing/union dues also eligible. Personal memberships excluded.</t>
        </is>
      </c>
    </row>
    <row r="8" ht="48" customHeight="1">
      <c r="A8" s="5" t="inlineStr">
        <is>
          <t>Training</t>
        </is>
      </c>
      <c r="B8" s="5" t="inlineStr">
        <is>
          <t>Employer-required training or courses directly related to employment duties.</t>
        </is>
      </c>
      <c r="C8" s="5" t="inlineStr">
        <is>
          <t>Yes</t>
        </is>
      </c>
      <c r="D8" s="5" t="inlineStr">
        <is>
          <t>If training leads to a new qualification/degree, it may not be deductible. Consult CRA.</t>
        </is>
      </c>
    </row>
    <row r="9" ht="48" customHeight="1">
      <c r="A9" s="8" t="inlineStr">
        <is>
          <t>Workwear/PPE</t>
        </is>
      </c>
      <c r="B9" s="8" t="inlineStr">
        <is>
          <t>Protective clothing or safety equipment required by employer and not usable outside work.</t>
        </is>
      </c>
      <c r="C9" s="8" t="inlineStr">
        <is>
          <t>Yes</t>
        </is>
      </c>
      <c r="D9" s="8" t="inlineStr">
        <is>
          <t>Must be required by law or employer policy. Regular clothing is not deductible.</t>
        </is>
      </c>
    </row>
    <row r="10" ht="48" customHeight="1">
      <c r="A10" s="5" t="inlineStr">
        <is>
          <t>Software/subscriptions</t>
        </is>
      </c>
      <c r="B10" s="5" t="inlineStr">
        <is>
          <t>Work-related software or online tools required by employer and paid personally by employee.</t>
        </is>
      </c>
      <c r="C10" s="5" t="inlineStr">
        <is>
          <t>Yes</t>
        </is>
      </c>
      <c r="D10" s="5" t="inlineStr">
        <is>
          <t>Must be directly related to employment; personal-use portion must be excluded.</t>
        </is>
      </c>
    </row>
    <row r="11" ht="48" customHeight="1">
      <c r="A11" s="8" t="inlineStr">
        <is>
          <t>Stationery</t>
        </is>
      </c>
      <c r="B11" s="8" t="inlineStr">
        <is>
          <t>Office supplies used exclusively for employment duties when working from home.</t>
        </is>
      </c>
      <c r="C11" s="8" t="inlineStr">
        <is>
          <t>Yes</t>
        </is>
      </c>
      <c r="D11" s="8" t="inlineStr">
        <is>
          <t>Keep itemised receipts. CRA expects reasonable amounts proportionate to employment use.</t>
        </is>
      </c>
    </row>
    <row r="12"/>
    <row r="13">
      <c r="A13" s="32" t="inlineStr">
        <is>
          <t>Note: This reference table is for general guidance only. Always verify with the latest CRA publications (T4044, IT-522) and your employer's signed T2200 declaration.</t>
        </is>
      </c>
      <c r="B13" s="33" t="n"/>
      <c r="C13" s="33" t="n"/>
      <c r="D13" s="6" t="n"/>
    </row>
  </sheetData>
  <mergeCells count="1"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2026-06-18T12:59:06Z</dcterms:created>
  <dcterms:modified xmlns:dcterms="http://purl.org/dc/terms/" xmlns:xsi="http://www.w3.org/2001/XMLSchema-instance" xsi:type="dcterms:W3CDTF">2026-06-18T12:59:06Z</dcterms:modified>
</cp:coreProperties>
</file>