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4A Track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Lists &amp; Validation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0" hidden="1">'T4A Tracker'!$A$1:$R$1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$#,##0.00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color rgb="00C8102E"/>
      <sz val="16"/>
    </font>
    <font>
      <name val="Calibri"/>
      <i val="1"/>
      <color rgb="000F766E"/>
      <sz val="9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1E293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left" vertical="center"/>
    </xf>
    <xf numFmtId="165" fontId="2" fillId="0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/>
    </xf>
    <xf numFmtId="10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165" fontId="4" fillId="6" borderId="1" applyAlignment="1" pivotButton="0" quotePrefix="0" xfId="0">
      <alignment horizontal="right" vertical="center"/>
    </xf>
    <xf numFmtId="0" fontId="5" fillId="7" borderId="0" applyAlignment="1" pivotButton="0" quotePrefix="0" xfId="0">
      <alignment horizontal="center" vertical="center" wrapText="1"/>
    </xf>
    <xf numFmtId="0" fontId="0" fillId="7" borderId="0" pivotButton="0" quotePrefix="0" xfId="0"/>
    <xf numFmtId="0" fontId="3" fillId="8" borderId="1" applyAlignment="1" pivotButton="0" quotePrefix="0" xfId="0">
      <alignment horizontal="left" vertical="center"/>
    </xf>
    <xf numFmtId="0" fontId="0" fillId="0" borderId="1" pivotButton="0" quotePrefix="0" xfId="0"/>
    <xf numFmtId="165" fontId="6" fillId="8" borderId="1" applyAlignment="1" pivotButton="0" quotePrefix="0" xfId="0">
      <alignment horizontal="center" vertical="center" wrapText="1"/>
    </xf>
    <xf numFmtId="1" fontId="6" fillId="8" borderId="1" applyAlignment="1" pivotButton="0" quotePrefix="0" xfId="0">
      <alignment horizontal="center" vertical="center" wrapText="1"/>
    </xf>
    <xf numFmtId="166" fontId="6" fillId="8" borderId="1" applyAlignment="1" pivotButton="0" quotePrefix="0" xfId="0">
      <alignment horizontal="center" vertical="center" wrapText="1"/>
    </xf>
    <xf numFmtId="0" fontId="1" fillId="2" borderId="0" pivotButton="0" quotePrefix="0" xfId="0"/>
    <xf numFmtId="165" fontId="0" fillId="0" borderId="0" pivotButton="0" quotePrefix="0" xfId="0"/>
    <xf numFmtId="0" fontId="5" fillId="7" borderId="0" applyAlignment="1" pivotButton="0" quotePrefix="0" xfId="0">
      <alignment horizontal="left" vertical="center"/>
    </xf>
    <xf numFmtId="0" fontId="1" fillId="2" borderId="1" pivotButton="0" quotePrefix="0" xfId="0"/>
    <xf numFmtId="0" fontId="2" fillId="3" borderId="1" pivotButton="0" quotePrefix="0" xfId="0"/>
    <xf numFmtId="10" fontId="2" fillId="3" borderId="1" applyAlignment="1" pivotButton="0" quotePrefix="0" xfId="0">
      <alignment horizontal="right" vertical="center"/>
    </xf>
    <xf numFmtId="0" fontId="2" fillId="5" borderId="1" pivotButton="0" quotePrefix="0" xfId="0"/>
    <xf numFmtId="10" fontId="2" fillId="5" borderId="1" applyAlignment="1" pivotButton="0" quotePrefix="0" xfId="0">
      <alignment horizontal="right" vertical="center"/>
    </xf>
    <xf numFmtId="0" fontId="2" fillId="0" borderId="1" pivotButton="0" quotePrefix="0" xfId="0"/>
    <xf numFmtId="0" fontId="1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  <xf numFmtId="0" fontId="7" fillId="0" borderId="0" pivotButton="0" quotePrefix="0" xfId="0"/>
  </cellXfs>
  <cellStyles count="1">
    <cellStyle name="Normal" xfId="0" builtinId="0" hidden="0"/>
  </cellStyles>
  <dxfs count="2">
    <dxf>
      <font>
        <name val="Calibri"/>
        <color rgb="00DC2626"/>
        <sz val="10"/>
      </font>
      <fill>
        <patternFill patternType="solid">
          <fgColor rgb="00FEE2E2"/>
        </patternFill>
      </fill>
    </dxf>
    <dxf>
      <font>
        <name val="Calibri"/>
        <color rgb="00166534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Reportable Amount by Contractor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'Dashboard'!C30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'Dashboard'!$B$31:$B$39</f>
            </numRef>
          </cat>
          <val>
            <numRef>
              <f>'Dashboard'!$C$31:$C$39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Contractor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T4A Slip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'Dashboard'!F30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4A3B8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E2E8F0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'Dashboard'!$E$31:$E$34</f>
            </numRef>
          </cat>
          <val>
            <numRef>
              <f>'Dashboard'!$F$31:$F$34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13</row>
      <rowOff>0</rowOff>
    </from>
    <ext cx="576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10" customWidth="1" min="4" max="4"/>
    <col width="16" customWidth="1" min="5" max="5"/>
    <col width="28" customWidth="1" min="6" max="6"/>
    <col width="14" customWidth="1" min="7" max="7"/>
    <col width="14" customWidth="1" min="8" max="8"/>
    <col width="16" customWidth="1" min="9" max="9"/>
    <col width="12" customWidth="1" min="10" max="10"/>
    <col width="12" customWidth="1" min="11" max="11"/>
    <col width="14" customWidth="1" min="12" max="12"/>
    <col width="16" customWidth="1" min="13" max="13"/>
    <col width="12" customWidth="1" min="14" max="14"/>
    <col width="14" customWidth="1" min="15" max="15"/>
    <col width="10" customWidth="1" min="16" max="16"/>
    <col width="14" customWidth="1" min="17" max="17"/>
    <col width="24" customWidth="1" min="18" max="18"/>
  </cols>
  <sheetData>
    <row r="1" ht="40" customHeight="1">
      <c r="A1" s="1" t="inlineStr">
        <is>
          <t>Payment ID</t>
        </is>
      </c>
      <c r="B1" s="1" t="inlineStr">
        <is>
          <t>Vendor Name</t>
        </is>
      </c>
      <c r="C1" s="1" t="inlineStr">
        <is>
          <t>Business Number
(BN / SIN)</t>
        </is>
      </c>
      <c r="D1" s="1" t="inlineStr">
        <is>
          <t>Province</t>
        </is>
      </c>
      <c r="E1" s="1" t="inlineStr">
        <is>
          <t>City</t>
        </is>
      </c>
      <c r="F1" s="1" t="inlineStr">
        <is>
          <t>Service Description</t>
        </is>
      </c>
      <c r="G1" s="1" t="inlineStr">
        <is>
          <t>Invoice Date</t>
        </is>
      </c>
      <c r="H1" s="1" t="inlineStr">
        <is>
          <t>Payment Date</t>
        </is>
      </c>
      <c r="I1" s="1" t="inlineStr">
        <is>
          <t>Gross Amount
(CAD)</t>
        </is>
      </c>
      <c r="J1" s="1" t="inlineStr">
        <is>
          <t>GST/HST
Included?</t>
        </is>
      </c>
      <c r="K1" s="1" t="inlineStr">
        <is>
          <t>GST/HST
Rate</t>
        </is>
      </c>
      <c r="L1" s="1" t="inlineStr">
        <is>
          <t>GST/HST
Amount</t>
        </is>
      </c>
      <c r="M1" s="1" t="inlineStr">
        <is>
          <t>Net Reportable
Amount</t>
        </is>
      </c>
      <c r="N1" s="1" t="inlineStr">
        <is>
          <t>T4A
Required?</t>
        </is>
      </c>
      <c r="O1" s="1" t="inlineStr">
        <is>
          <t>T4A Slip
Status</t>
        </is>
      </c>
      <c r="P1" s="1" t="inlineStr">
        <is>
          <t>CRA
Box</t>
        </is>
      </c>
      <c r="Q1" s="1" t="inlineStr">
        <is>
          <t>Slip Issue
Date</t>
        </is>
      </c>
      <c r="R1" s="1" t="inlineStr">
        <is>
          <t>Notes</t>
        </is>
      </c>
    </row>
    <row r="2">
      <c r="A2" s="2" t="inlineStr">
        <is>
          <t>PAY-001</t>
        </is>
      </c>
      <c r="B2" s="2" t="inlineStr">
        <is>
          <t>Sophie Martin</t>
        </is>
      </c>
      <c r="C2" s="2" t="inlineStr">
        <is>
          <t>123456789RT0001</t>
        </is>
      </c>
      <c r="D2" s="2" t="inlineStr">
        <is>
          <t>ON</t>
        </is>
      </c>
      <c r="E2" s="2" t="inlineStr">
        <is>
          <t>Toronto</t>
        </is>
      </c>
      <c r="F2" s="2" t="inlineStr">
        <is>
          <t>Bookkeeping Services</t>
        </is>
      </c>
      <c r="G2" s="3" t="inlineStr">
        <is>
          <t>2026-01-15</t>
        </is>
      </c>
      <c r="H2" s="3" t="inlineStr">
        <is>
          <t>2026-01-22</t>
        </is>
      </c>
      <c r="I2" s="4" t="n">
        <v>2800</v>
      </c>
      <c r="J2" s="5" t="inlineStr">
        <is>
          <t>Yes</t>
        </is>
      </c>
      <c r="K2" s="6" t="n">
        <v>0.13</v>
      </c>
      <c r="L2" s="7">
        <f>IF(J2="Yes",I2*K2,0)</f>
        <v/>
      </c>
      <c r="M2" s="7">
        <f>I2-L2</f>
        <v/>
      </c>
      <c r="N2" s="8">
        <f>IF(M2&gt;=500,"Yes","No")</f>
        <v/>
      </c>
      <c r="O2" s="9" t="inlineStr">
        <is>
          <t>Issued</t>
        </is>
      </c>
      <c r="P2" s="2" t="inlineStr">
        <is>
          <t>Box 048</t>
        </is>
      </c>
      <c r="Q2" s="3" t="inlineStr">
        <is>
          <t>2026-02-01</t>
        </is>
      </c>
      <c r="R2" s="2" t="inlineStr">
        <is>
          <t>Annual bookkeeping</t>
        </is>
      </c>
    </row>
    <row r="3">
      <c r="A3" s="10" t="inlineStr">
        <is>
          <t>PAY-002</t>
        </is>
      </c>
      <c r="B3" s="10" t="inlineStr">
        <is>
          <t>Liam Chen</t>
        </is>
      </c>
      <c r="C3" s="10" t="inlineStr">
        <is>
          <t>987654321RT0001</t>
        </is>
      </c>
      <c r="D3" s="10" t="inlineStr">
        <is>
          <t>BC</t>
        </is>
      </c>
      <c r="E3" s="10" t="inlineStr">
        <is>
          <t>Vancouver</t>
        </is>
      </c>
      <c r="F3" s="10" t="inlineStr">
        <is>
          <t>Graphic Design</t>
        </is>
      </c>
      <c r="G3" s="3" t="inlineStr">
        <is>
          <t>2026-02-03</t>
        </is>
      </c>
      <c r="H3" s="3" t="inlineStr">
        <is>
          <t>2026-02-10</t>
        </is>
      </c>
      <c r="I3" s="4" t="n">
        <v>1450</v>
      </c>
      <c r="J3" s="5" t="inlineStr">
        <is>
          <t>No</t>
        </is>
      </c>
      <c r="K3" s="6" t="n">
        <v>0.05</v>
      </c>
      <c r="L3" s="11">
        <f>IF(J3="Yes",I3*K3,0)</f>
        <v/>
      </c>
      <c r="M3" s="11">
        <f>I3-L3</f>
        <v/>
      </c>
      <c r="N3" s="12">
        <f>IF(M3&gt;=500,"Yes","No")</f>
        <v/>
      </c>
      <c r="O3" s="9" t="inlineStr">
        <is>
          <t>Issued</t>
        </is>
      </c>
      <c r="P3" s="10" t="inlineStr">
        <is>
          <t>Box 048</t>
        </is>
      </c>
      <c r="Q3" s="3" t="inlineStr">
        <is>
          <t>2026-02-28</t>
        </is>
      </c>
      <c r="R3" s="10" t="inlineStr">
        <is>
          <t>Logo redesign project</t>
        </is>
      </c>
    </row>
    <row r="4">
      <c r="A4" s="2" t="inlineStr">
        <is>
          <t>PAY-003</t>
        </is>
      </c>
      <c r="B4" s="2" t="inlineStr">
        <is>
          <t>Emma Patel</t>
        </is>
      </c>
      <c r="C4" s="2" t="inlineStr">
        <is>
          <t>456789123RT0001</t>
        </is>
      </c>
      <c r="D4" s="2" t="inlineStr">
        <is>
          <t>AB</t>
        </is>
      </c>
      <c r="E4" s="2" t="inlineStr">
        <is>
          <t>Calgary</t>
        </is>
      </c>
      <c r="F4" s="2" t="inlineStr">
        <is>
          <t>IT Consulting</t>
        </is>
      </c>
      <c r="G4" s="3" t="inlineStr">
        <is>
          <t>2026-02-18</t>
        </is>
      </c>
      <c r="H4" s="3" t="inlineStr">
        <is>
          <t>2026-02-25</t>
        </is>
      </c>
      <c r="I4" s="4" t="n">
        <v>5200</v>
      </c>
      <c r="J4" s="5" t="inlineStr">
        <is>
          <t>Yes</t>
        </is>
      </c>
      <c r="K4" s="6" t="n">
        <v>0.05</v>
      </c>
      <c r="L4" s="7">
        <f>IF(J4="Yes",I4*K4,0)</f>
        <v/>
      </c>
      <c r="M4" s="7">
        <f>I4-L4</f>
        <v/>
      </c>
      <c r="N4" s="8">
        <f>IF(M4&gt;=500,"Yes","No")</f>
        <v/>
      </c>
      <c r="O4" s="9" t="inlineStr">
        <is>
          <t>Pending</t>
        </is>
      </c>
      <c r="P4" s="2" t="inlineStr">
        <is>
          <t>Box 048</t>
        </is>
      </c>
      <c r="Q4" s="3" t="inlineStr"/>
      <c r="R4" s="2" t="inlineStr">
        <is>
          <t>Server migration</t>
        </is>
      </c>
    </row>
    <row r="5">
      <c r="A5" s="10" t="inlineStr">
        <is>
          <t>PAY-004</t>
        </is>
      </c>
      <c r="B5" s="10" t="inlineStr">
        <is>
          <t>Noah Tremblay</t>
        </is>
      </c>
      <c r="C5" s="10" t="inlineStr">
        <is>
          <t>321654987RT0001</t>
        </is>
      </c>
      <c r="D5" s="10" t="inlineStr">
        <is>
          <t>QC</t>
        </is>
      </c>
      <c r="E5" s="10" t="inlineStr">
        <is>
          <t>Montreal</t>
        </is>
      </c>
      <c r="F5" s="10" t="inlineStr">
        <is>
          <t>Marketing Support</t>
        </is>
      </c>
      <c r="G5" s="3" t="inlineStr">
        <is>
          <t>2026-03-05</t>
        </is>
      </c>
      <c r="H5" s="3" t="inlineStr">
        <is>
          <t>2026-03-12</t>
        </is>
      </c>
      <c r="I5" s="4" t="n">
        <v>750</v>
      </c>
      <c r="J5" s="5" t="inlineStr">
        <is>
          <t>No</t>
        </is>
      </c>
      <c r="K5" s="6" t="n">
        <v>0.05</v>
      </c>
      <c r="L5" s="11">
        <f>IF(J5="Yes",I5*K5,0)</f>
        <v/>
      </c>
      <c r="M5" s="11">
        <f>I5-L5</f>
        <v/>
      </c>
      <c r="N5" s="12">
        <f>IF(M5&gt;=500,"Yes","No")</f>
        <v/>
      </c>
      <c r="O5" s="9" t="inlineStr">
        <is>
          <t>Draft</t>
        </is>
      </c>
      <c r="P5" s="10" t="inlineStr">
        <is>
          <t>Box 048</t>
        </is>
      </c>
      <c r="Q5" s="3" t="inlineStr"/>
      <c r="R5" s="10" t="inlineStr">
        <is>
          <t>Social media strategy</t>
        </is>
      </c>
    </row>
    <row r="6">
      <c r="A6" s="2" t="inlineStr">
        <is>
          <t>PAY-005</t>
        </is>
      </c>
      <c r="B6" s="2" t="inlineStr">
        <is>
          <t>Olivia Wilson</t>
        </is>
      </c>
      <c r="C6" s="2" t="inlineStr">
        <is>
          <t>654321789RT0001</t>
        </is>
      </c>
      <c r="D6" s="2" t="inlineStr">
        <is>
          <t>ON</t>
        </is>
      </c>
      <c r="E6" s="2" t="inlineStr">
        <is>
          <t>Ottawa</t>
        </is>
      </c>
      <c r="F6" s="2" t="inlineStr">
        <is>
          <t>Web Development</t>
        </is>
      </c>
      <c r="G6" s="3" t="inlineStr">
        <is>
          <t>2026-03-20</t>
        </is>
      </c>
      <c r="H6" s="3" t="inlineStr">
        <is>
          <t>2026-03-27</t>
        </is>
      </c>
      <c r="I6" s="4" t="n">
        <v>3600</v>
      </c>
      <c r="J6" s="5" t="inlineStr">
        <is>
          <t>Yes</t>
        </is>
      </c>
      <c r="K6" s="6" t="n">
        <v>0.13</v>
      </c>
      <c r="L6" s="7">
        <f>IF(J6="Yes",I6*K6,0)</f>
        <v/>
      </c>
      <c r="M6" s="7">
        <f>I6-L6</f>
        <v/>
      </c>
      <c r="N6" s="8">
        <f>IF(M6&gt;=500,"Yes","No")</f>
        <v/>
      </c>
      <c r="O6" s="9" t="inlineStr">
        <is>
          <t>Issued</t>
        </is>
      </c>
      <c r="P6" s="2" t="inlineStr">
        <is>
          <t>Box 048</t>
        </is>
      </c>
      <c r="Q6" s="3" t="inlineStr">
        <is>
          <t>2026-04-05</t>
        </is>
      </c>
      <c r="R6" s="2" t="inlineStr">
        <is>
          <t>E-commerce site</t>
        </is>
      </c>
    </row>
    <row r="7">
      <c r="A7" s="10" t="inlineStr">
        <is>
          <t>PAY-006</t>
        </is>
      </c>
      <c r="B7" s="10" t="inlineStr">
        <is>
          <t>Lucas Gagnon</t>
        </is>
      </c>
      <c r="C7" s="10" t="inlineStr">
        <is>
          <t>789123456RT0001</t>
        </is>
      </c>
      <c r="D7" s="10" t="inlineStr">
        <is>
          <t>NS</t>
        </is>
      </c>
      <c r="E7" s="10" t="inlineStr">
        <is>
          <t>Halifax</t>
        </is>
      </c>
      <c r="F7" s="10" t="inlineStr">
        <is>
          <t>Photography</t>
        </is>
      </c>
      <c r="G7" s="3" t="inlineStr">
        <is>
          <t>2026-04-02</t>
        </is>
      </c>
      <c r="H7" s="3" t="inlineStr">
        <is>
          <t>2026-04-09</t>
        </is>
      </c>
      <c r="I7" s="4" t="n">
        <v>420</v>
      </c>
      <c r="J7" s="5" t="inlineStr">
        <is>
          <t>No</t>
        </is>
      </c>
      <c r="K7" s="6" t="n">
        <v>0.15</v>
      </c>
      <c r="L7" s="11">
        <f>IF(J7="Yes",I7*K7,0)</f>
        <v/>
      </c>
      <c r="M7" s="11">
        <f>I7-L7</f>
        <v/>
      </c>
      <c r="N7" s="12">
        <f>IF(M7&gt;=500,"Yes","No")</f>
        <v/>
      </c>
      <c r="O7" s="9" t="inlineStr">
        <is>
          <t>Pending</t>
        </is>
      </c>
      <c r="P7" s="10" t="inlineStr">
        <is>
          <t>Box 048</t>
        </is>
      </c>
      <c r="Q7" s="3" t="inlineStr"/>
      <c r="R7" s="10" t="inlineStr">
        <is>
          <t>Corporate headshots</t>
        </is>
      </c>
    </row>
    <row r="8">
      <c r="A8" s="2" t="inlineStr">
        <is>
          <t>PAY-007</t>
        </is>
      </c>
      <c r="B8" s="2" t="inlineStr">
        <is>
          <t>Ava Singh</t>
        </is>
      </c>
      <c r="C8" s="2" t="inlineStr">
        <is>
          <t>111222333RT0001</t>
        </is>
      </c>
      <c r="D8" s="2" t="inlineStr">
        <is>
          <t>AB</t>
        </is>
      </c>
      <c r="E8" s="2" t="inlineStr">
        <is>
          <t>Edmonton</t>
        </is>
      </c>
      <c r="F8" s="2" t="inlineStr">
        <is>
          <t>Training Facilitation</t>
        </is>
      </c>
      <c r="G8" s="3" t="inlineStr">
        <is>
          <t>2026-04-14</t>
        </is>
      </c>
      <c r="H8" s="3" t="inlineStr">
        <is>
          <t>2026-04-21</t>
        </is>
      </c>
      <c r="I8" s="4" t="n">
        <v>1950</v>
      </c>
      <c r="J8" s="5" t="inlineStr">
        <is>
          <t>Yes</t>
        </is>
      </c>
      <c r="K8" s="6" t="n">
        <v>0.05</v>
      </c>
      <c r="L8" s="7">
        <f>IF(J8="Yes",I8*K8,0)</f>
        <v/>
      </c>
      <c r="M8" s="7">
        <f>I8-L8</f>
        <v/>
      </c>
      <c r="N8" s="8">
        <f>IF(M8&gt;=500,"Yes","No")</f>
        <v/>
      </c>
      <c r="O8" s="9" t="inlineStr">
        <is>
          <t>Draft</t>
        </is>
      </c>
      <c r="P8" s="2" t="inlineStr">
        <is>
          <t>Box 048</t>
        </is>
      </c>
      <c r="Q8" s="3" t="inlineStr"/>
      <c r="R8" s="2" t="inlineStr">
        <is>
          <t>Leadership workshop</t>
        </is>
      </c>
    </row>
    <row r="9">
      <c r="A9" s="10" t="inlineStr">
        <is>
          <t>PAY-008</t>
        </is>
      </c>
      <c r="B9" s="10" t="inlineStr">
        <is>
          <t>Ethan Brown</t>
        </is>
      </c>
      <c r="C9" s="10" t="inlineStr">
        <is>
          <t>444555666RT0001</t>
        </is>
      </c>
      <c r="D9" s="10" t="inlineStr">
        <is>
          <t>MB</t>
        </is>
      </c>
      <c r="E9" s="10" t="inlineStr">
        <is>
          <t>Winnipeg</t>
        </is>
      </c>
      <c r="F9" s="10" t="inlineStr">
        <is>
          <t>Writing &amp; Editing</t>
        </is>
      </c>
      <c r="G9" s="3" t="inlineStr">
        <is>
          <t>2026-05-01</t>
        </is>
      </c>
      <c r="H9" s="3" t="inlineStr">
        <is>
          <t>2026-05-08</t>
        </is>
      </c>
      <c r="I9" s="4" t="n">
        <v>680</v>
      </c>
      <c r="J9" s="5" t="inlineStr">
        <is>
          <t>No</t>
        </is>
      </c>
      <c r="K9" s="6" t="n">
        <v>0.05</v>
      </c>
      <c r="L9" s="11">
        <f>IF(J9="Yes",I9*K9,0)</f>
        <v/>
      </c>
      <c r="M9" s="11">
        <f>I9-L9</f>
        <v/>
      </c>
      <c r="N9" s="12">
        <f>IF(M9&gt;=500,"Yes","No")</f>
        <v/>
      </c>
      <c r="O9" s="9" t="inlineStr">
        <is>
          <t>Issued</t>
        </is>
      </c>
      <c r="P9" s="10" t="inlineStr">
        <is>
          <t>Box 048</t>
        </is>
      </c>
      <c r="Q9" s="3" t="inlineStr">
        <is>
          <t>2026-05-20</t>
        </is>
      </c>
      <c r="R9" s="10" t="inlineStr">
        <is>
          <t>Annual report editing</t>
        </is>
      </c>
    </row>
    <row r="10">
      <c r="A10" s="2" t="inlineStr">
        <is>
          <t>PAY-009</t>
        </is>
      </c>
      <c r="B10" s="2" t="inlineStr">
        <is>
          <t>Charlotte Roy</t>
        </is>
      </c>
      <c r="C10" s="2" t="inlineStr">
        <is>
          <t>777888999RT0001</t>
        </is>
      </c>
      <c r="D10" s="2" t="inlineStr">
        <is>
          <t>QC</t>
        </is>
      </c>
      <c r="E10" s="2" t="inlineStr">
        <is>
          <t>Quebec City</t>
        </is>
      </c>
      <c r="F10" s="2" t="inlineStr">
        <is>
          <t>HR Consulting</t>
        </is>
      </c>
      <c r="G10" s="3" t="inlineStr">
        <is>
          <t>2026-05-15</t>
        </is>
      </c>
      <c r="H10" s="3" t="inlineStr">
        <is>
          <t>2026-05-22</t>
        </is>
      </c>
      <c r="I10" s="4" t="n">
        <v>310</v>
      </c>
      <c r="J10" s="5" t="inlineStr">
        <is>
          <t>Yes</t>
        </is>
      </c>
      <c r="K10" s="6" t="n">
        <v>0.14975</v>
      </c>
      <c r="L10" s="7">
        <f>IF(J10="Yes",I10*K10,0)</f>
        <v/>
      </c>
      <c r="M10" s="7">
        <f>I10-L10</f>
        <v/>
      </c>
      <c r="N10" s="8">
        <f>IF(M10&gt;=500,"Yes","No")</f>
        <v/>
      </c>
      <c r="O10" s="9" t="inlineStr">
        <is>
          <t>Pending</t>
        </is>
      </c>
      <c r="P10" s="2" t="inlineStr">
        <is>
          <t>Box 048</t>
        </is>
      </c>
      <c r="Q10" s="3" t="inlineStr"/>
      <c r="R10" s="2" t="inlineStr">
        <is>
          <t>Policy review</t>
        </is>
      </c>
    </row>
    <row r="11"/>
    <row r="12">
      <c r="H12" s="13" t="inlineStr">
        <is>
          <t>TOTALS</t>
        </is>
      </c>
      <c r="I12" s="14">
        <f>SUM(I2:I10)</f>
        <v/>
      </c>
      <c r="L12" s="14">
        <f>SUM(L2:L10)</f>
        <v/>
      </c>
      <c r="M12" s="14">
        <f>SUM(M2:M10)</f>
        <v/>
      </c>
    </row>
  </sheetData>
  <autoFilter ref="A1:R1"/>
  <conditionalFormatting sqref="N2:N50">
    <cfRule type="expression" priority="1" dxfId="0" stopIfTrue="0">
      <formula>AND(N2="Yes",O2&lt;&gt;"Issued")</formula>
    </cfRule>
  </conditionalFormatting>
  <conditionalFormatting sqref="M2:M50">
    <cfRule type="expression" priority="2" dxfId="1" stopIfTrue="0">
      <formula>M2&gt;0</formula>
    </cfRule>
  </conditionalFormatting>
  <dataValidations count="4">
    <dataValidation sqref="J2:J50" showErrorMessage="1" showInputMessage="1" allowBlank="1" type="list">
      <formula1>"Yes,No"</formula1>
    </dataValidation>
    <dataValidation sqref="O2:O50" showErrorMessage="1" showInputMessage="1" allowBlank="1" type="list">
      <formula1>"Draft,Pending,Issued,Not Required"</formula1>
    </dataValidation>
    <dataValidation sqref="D2:D50" showErrorMessage="1" showInputMessage="1" allowBlank="1" type="list">
      <formula1>"ON,BC,AB,QC,NS,MB,SK,NB,NL,PE,NT,YT,NU"</formula1>
    </dataValidation>
    <dataValidation sqref="P2:P50" showErrorMessage="1" showInputMessage="1" allowBlank="1" type="list">
      <formula1>"Box 020,Box 048"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8" customWidth="1" min="3" max="3"/>
    <col width="28" customWidth="1" min="4" max="4"/>
    <col width="18" customWidth="1" min="5" max="5"/>
    <col width="3" customWidth="1" min="6" max="6"/>
    <col width="28" customWidth="1" min="7" max="7"/>
    <col width="18" customWidth="1" min="8" max="8"/>
  </cols>
  <sheetData>
    <row r="1" ht="12" customHeight="1"/>
    <row r="2" ht="40" customHeight="1">
      <c r="B2" s="15" t="inlineStr">
        <is>
          <t>T4A Contractor Slip Tracker — 2026 Dashboard</t>
        </is>
      </c>
      <c r="C2" s="16" t="n"/>
      <c r="D2" s="16" t="n"/>
      <c r="E2" s="16" t="n"/>
      <c r="F2" s="16" t="n"/>
      <c r="G2" s="16" t="n"/>
      <c r="H2" s="16" t="n"/>
    </row>
    <row r="3" ht="12" customHeight="1"/>
    <row r="4" ht="18" customHeight="1">
      <c r="B4" s="17" t="inlineStr">
        <is>
          <t>Total Contractor Payments</t>
        </is>
      </c>
      <c r="C4" s="18" t="n"/>
      <c r="D4" s="17" t="inlineStr">
        <is>
          <t>T4A Slips Required</t>
        </is>
      </c>
      <c r="E4" s="18" t="n"/>
      <c r="G4" s="17" t="inlineStr">
        <is>
          <t>Outstanding Slips</t>
        </is>
      </c>
      <c r="H4" s="18" t="n"/>
    </row>
    <row r="5" ht="28" customHeight="1">
      <c r="B5" s="19">
        <f>SUM('T4A Tracker'!I:I)</f>
        <v/>
      </c>
      <c r="C5" s="18" t="n"/>
      <c r="D5" s="20">
        <f>COUNTIF('T4A Tracker'!N:N,"Yes")</f>
        <v/>
      </c>
      <c r="E5" s="18" t="n"/>
      <c r="G5" s="20">
        <f>COUNTIF('T4A Tracker'!N:N,"Yes")-COUNTIF('T4A Tracker'!O:O,"Issued")</f>
        <v/>
      </c>
      <c r="H5" s="18" t="n"/>
    </row>
    <row r="6" ht="8" customHeight="1"/>
    <row r="7" ht="18" customHeight="1">
      <c r="B7" s="17" t="inlineStr">
        <is>
          <t>Total Reportable Amount</t>
        </is>
      </c>
      <c r="C7" s="18" t="n"/>
      <c r="D7" s="17" t="inlineStr">
        <is>
          <t>Slips Issued</t>
        </is>
      </c>
      <c r="E7" s="18" t="n"/>
      <c r="G7" s="17" t="inlineStr">
        <is>
          <t>Compliance Rate</t>
        </is>
      </c>
      <c r="H7" s="18" t="n"/>
    </row>
    <row r="8" ht="28" customHeight="1">
      <c r="B8" s="19">
        <f>SUM('T4A Tracker'!M:M)</f>
        <v/>
      </c>
      <c r="C8" s="18" t="n"/>
      <c r="D8" s="20">
        <f>COUNTIF('T4A Tracker'!O:O,"Issued")</f>
        <v/>
      </c>
      <c r="E8" s="18" t="n"/>
      <c r="G8" s="21">
        <f>IFERROR(COUNTIF('T4A Tracker'!O:O,"Issued")/COUNTIF('T4A Tracker'!N:N,"Yes"),0)</f>
        <v/>
      </c>
      <c r="H8" s="18" t="n"/>
    </row>
    <row r="9" ht="8" customHeight="1"/>
    <row r="10" ht="18" customHeight="1">
      <c r="B10" s="17" t="inlineStr">
        <is>
          <t>Number of Contractors</t>
        </is>
      </c>
      <c r="C10" s="18" t="n"/>
    </row>
    <row r="11" ht="28" customHeight="1">
      <c r="B11" s="20">
        <f>COUNTA('T4A Tracker'!B:B)-1</f>
        <v/>
      </c>
      <c r="C11" s="18" t="n"/>
    </row>
    <row r="12" ht="8" customHeight="1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>
      <c r="B30" s="22" t="inlineStr">
        <is>
          <t>Contractor</t>
        </is>
      </c>
      <c r="C30" s="22" t="inlineStr">
        <is>
          <t>Net Reportable (CAD)</t>
        </is>
      </c>
      <c r="E30" s="22" t="inlineStr">
        <is>
          <t>Slip Status</t>
        </is>
      </c>
      <c r="F30" s="22" t="inlineStr">
        <is>
          <t>Count</t>
        </is>
      </c>
    </row>
    <row r="31">
      <c r="B31" t="inlineStr">
        <is>
          <t>Sophie Martin</t>
        </is>
      </c>
      <c r="C31" s="23" t="n">
        <v>2477.88</v>
      </c>
      <c r="E31" t="inlineStr">
        <is>
          <t>Issued</t>
        </is>
      </c>
      <c r="F31">
        <f>COUNTIF('T4A Tracker'!O:O,"Issued")</f>
        <v/>
      </c>
    </row>
    <row r="32">
      <c r="B32" t="inlineStr">
        <is>
          <t>Liam Chen</t>
        </is>
      </c>
      <c r="C32" s="23" t="n">
        <v>1450</v>
      </c>
      <c r="E32" t="inlineStr">
        <is>
          <t>Pending</t>
        </is>
      </c>
      <c r="F32">
        <f>COUNTIF('T4A Tracker'!O:O,"Pending")</f>
        <v/>
      </c>
    </row>
    <row r="33">
      <c r="B33" t="inlineStr">
        <is>
          <t>Emma Patel</t>
        </is>
      </c>
      <c r="C33" s="23" t="n">
        <v>4952.38</v>
      </c>
      <c r="E33" t="inlineStr">
        <is>
          <t>Draft</t>
        </is>
      </c>
      <c r="F33">
        <f>COUNTIF('T4A Tracker'!O:O,"Draft")</f>
        <v/>
      </c>
    </row>
    <row r="34">
      <c r="B34" t="inlineStr">
        <is>
          <t>Noah Tremblay</t>
        </is>
      </c>
      <c r="C34" s="23" t="n">
        <v>750</v>
      </c>
      <c r="E34" t="inlineStr">
        <is>
          <t>Not Required</t>
        </is>
      </c>
      <c r="F34">
        <f>COUNTIF('T4A Tracker'!O:O,"Not Required")</f>
        <v/>
      </c>
    </row>
    <row r="35">
      <c r="B35" t="inlineStr">
        <is>
          <t>Olivia Wilson</t>
        </is>
      </c>
      <c r="C35" s="23" t="n">
        <v>3185.84</v>
      </c>
    </row>
    <row r="36">
      <c r="B36" t="inlineStr">
        <is>
          <t>Lucas Gagnon</t>
        </is>
      </c>
      <c r="C36" s="23" t="n">
        <v>420</v>
      </c>
    </row>
    <row r="37">
      <c r="B37" t="inlineStr">
        <is>
          <t>Ava Singh</t>
        </is>
      </c>
      <c r="C37" s="23" t="n">
        <v>1857.14</v>
      </c>
    </row>
    <row r="38">
      <c r="B38" t="inlineStr">
        <is>
          <t>Ethan Brown</t>
        </is>
      </c>
      <c r="C38" s="23" t="n">
        <v>680</v>
      </c>
    </row>
    <row r="39">
      <c r="B39" t="inlineStr">
        <is>
          <t>Charlotte Roy</t>
        </is>
      </c>
      <c r="C39" s="23" t="n">
        <v>269.62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20" customWidth="1" min="3" max="3"/>
    <col width="20" customWidth="1" min="4" max="4"/>
    <col width="22" customWidth="1" min="5" max="5"/>
  </cols>
  <sheetData>
    <row r="1" ht="32" customHeight="1">
      <c r="A1" s="24" t="inlineStr">
        <is>
          <t>Lists &amp; Validation Reference Tables</t>
        </is>
      </c>
      <c r="B1" s="16" t="n"/>
      <c r="C1" s="16" t="n"/>
      <c r="D1" s="16" t="n"/>
      <c r="E1" s="16" t="n"/>
    </row>
    <row r="2"/>
    <row r="3">
      <c r="A3" s="25" t="inlineStr">
        <is>
          <t>Province / Territory</t>
        </is>
      </c>
      <c r="B3" s="25" t="inlineStr">
        <is>
          <t>GST/HST Rate</t>
        </is>
      </c>
      <c r="D3" s="25" t="inlineStr">
        <is>
          <t>Slip Status Options</t>
        </is>
      </c>
      <c r="E3" s="25" t="inlineStr">
        <is>
          <t>CRA Box Options</t>
        </is>
      </c>
    </row>
    <row r="4">
      <c r="A4" s="26" t="inlineStr">
        <is>
          <t>ON</t>
        </is>
      </c>
      <c r="B4" s="27" t="n">
        <v>0.13</v>
      </c>
      <c r="D4" s="26" t="inlineStr">
        <is>
          <t>Draft</t>
        </is>
      </c>
      <c r="E4" s="26" t="inlineStr">
        <is>
          <t>Box 020 — Self-employed commissions</t>
        </is>
      </c>
    </row>
    <row r="5">
      <c r="A5" s="28" t="inlineStr">
        <is>
          <t>BC</t>
        </is>
      </c>
      <c r="B5" s="29" t="n">
        <v>0.05</v>
      </c>
      <c r="D5" s="28" t="inlineStr">
        <is>
          <t>Pending</t>
        </is>
      </c>
      <c r="E5" s="28" t="inlineStr">
        <is>
          <t>Box 048 — Fees for services</t>
        </is>
      </c>
    </row>
    <row r="6">
      <c r="A6" s="26" t="inlineStr">
        <is>
          <t>AB</t>
        </is>
      </c>
      <c r="B6" s="27" t="n">
        <v>0.05</v>
      </c>
      <c r="D6" s="26" t="inlineStr">
        <is>
          <t>Issued</t>
        </is>
      </c>
    </row>
    <row r="7">
      <c r="A7" s="28" t="inlineStr">
        <is>
          <t>QC</t>
        </is>
      </c>
      <c r="B7" s="29" t="n">
        <v>0.05</v>
      </c>
      <c r="D7" s="28" t="inlineStr">
        <is>
          <t>Not Required</t>
        </is>
      </c>
    </row>
    <row r="8">
      <c r="A8" s="26" t="inlineStr">
        <is>
          <t>NS</t>
        </is>
      </c>
      <c r="B8" s="27" t="n">
        <v>0.15</v>
      </c>
    </row>
    <row r="9">
      <c r="A9" s="28" t="inlineStr">
        <is>
          <t>MB</t>
        </is>
      </c>
      <c r="B9" s="29" t="n">
        <v>0.05</v>
      </c>
    </row>
    <row r="10">
      <c r="A10" s="13" t="inlineStr">
        <is>
          <t>Payment Methods</t>
        </is>
      </c>
      <c r="B10" s="27" t="n">
        <v>0.05</v>
      </c>
    </row>
    <row r="11">
      <c r="A11" s="26" t="inlineStr">
        <is>
          <t>EFT (Electronic Funds Transfer)</t>
        </is>
      </c>
      <c r="B11" s="29" t="n">
        <v>0.15</v>
      </c>
    </row>
    <row r="12">
      <c r="A12" s="28" t="inlineStr">
        <is>
          <t>Cheque</t>
        </is>
      </c>
      <c r="B12" s="27" t="n">
        <v>0.15</v>
      </c>
    </row>
    <row r="13">
      <c r="A13" s="26" t="inlineStr">
        <is>
          <t>Credit Card</t>
        </is>
      </c>
      <c r="B13" s="29" t="n">
        <v>0.15</v>
      </c>
    </row>
    <row r="14">
      <c r="A14" s="28" t="inlineStr">
        <is>
          <t>Interac e-Transfer</t>
        </is>
      </c>
      <c r="B14" s="27" t="n">
        <v>0.05</v>
      </c>
    </row>
    <row r="15">
      <c r="A15" s="28" t="inlineStr">
        <is>
          <t>YT</t>
        </is>
      </c>
      <c r="B15" s="29" t="n">
        <v>0.05</v>
      </c>
    </row>
    <row r="16">
      <c r="A16" s="26" t="inlineStr">
        <is>
          <t>NU</t>
        </is>
      </c>
      <c r="B16" s="27" t="n">
        <v>0.05</v>
      </c>
    </row>
    <row r="17"/>
    <row r="18">
      <c r="A18" s="13" t="inlineStr">
        <is>
          <t>Provincial Tax Rate Lookup Helper</t>
        </is>
      </c>
    </row>
    <row r="19">
      <c r="A19" s="30" t="inlineStr">
        <is>
          <t>To look up rate for a province:</t>
        </is>
      </c>
    </row>
    <row r="20">
      <c r="A20" s="30">
        <f>IFERROR(VLOOKUP(D2,'Lists &amp; Validation'!A:B,2,FALSE),0.05)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65" customWidth="1" min="3" max="3"/>
  </cols>
  <sheetData>
    <row r="1" ht="36" customHeight="1">
      <c r="B1" s="24" t="inlineStr">
        <is>
          <t>T4A Contractor Slip Tracker — User Guide</t>
        </is>
      </c>
      <c r="C1" s="16" t="n"/>
    </row>
    <row r="2"/>
    <row r="3" ht="8" customHeight="1"/>
    <row r="4" ht="22" customHeight="1">
      <c r="B4" s="31" t="inlineStr">
        <is>
          <t>PURPOSE</t>
        </is>
      </c>
      <c r="C4" s="32" t="n"/>
    </row>
    <row r="5" ht="42" customHeight="1">
      <c r="B5" s="33" t="inlineStr">
        <is>
          <t>What is this workbook?</t>
        </is>
      </c>
      <c r="C5" s="34" t="inlineStr">
        <is>
          <t>This workbook helps Canadian businesses track payments made to contractors and self-employed individuals, manage T4A slip issuance, and maintain CRA compliance for tax reporting year 2026.</t>
        </is>
      </c>
    </row>
    <row r="6" ht="42" customHeight="1">
      <c r="B6" s="35" t="inlineStr">
        <is>
          <t>Who should use it?</t>
        </is>
      </c>
      <c r="C6" s="36" t="inlineStr">
        <is>
          <t>Accounts payable teams, HR departments, and small business owners who engage contractors and must file T4A slips with the Canada Revenue Agency (CRA).</t>
        </is>
      </c>
    </row>
    <row r="7" ht="8" customHeight="1"/>
    <row r="8" ht="22" customHeight="1">
      <c r="B8" s="31" t="inlineStr">
        <is>
          <t>T4A TRACKER SHEET</t>
        </is>
      </c>
      <c r="C8" s="32" t="n"/>
    </row>
    <row r="9" ht="42" customHeight="1">
      <c r="B9" s="33" t="inlineStr">
        <is>
          <t>Payment ID</t>
        </is>
      </c>
      <c r="C9" s="34" t="inlineStr">
        <is>
          <t>A unique identifier for each payment record (e.g., PAY-001).</t>
        </is>
      </c>
    </row>
    <row r="10" ht="42" customHeight="1">
      <c r="B10" s="35" t="inlineStr">
        <is>
          <t>Vendor Name</t>
        </is>
      </c>
      <c r="C10" s="36" t="inlineStr">
        <is>
          <t>Full legal name of the contractor or self-employed individual.</t>
        </is>
      </c>
    </row>
    <row r="11" ht="42" customHeight="1">
      <c r="B11" s="33" t="inlineStr">
        <is>
          <t>Business Number (BN) / SIN</t>
        </is>
      </c>
      <c r="C11" s="34" t="inlineStr">
        <is>
          <t>Enter the contractor's CRA Business Number (format: 123456789RT0001) or SIN if no BN is available. Handle with care — this is PIPEDA-sensitive personal information.</t>
        </is>
      </c>
    </row>
    <row r="12" ht="42" customHeight="1">
      <c r="B12" s="35" t="inlineStr">
        <is>
          <t>Province / City</t>
        </is>
      </c>
      <c r="C12" s="36" t="inlineStr">
        <is>
          <t>Province and city where the contractor is located or services were rendered. Select province from the dropdown.</t>
        </is>
      </c>
    </row>
    <row r="13" ht="42" customHeight="1">
      <c r="B13" s="33" t="inlineStr">
        <is>
          <t>Service Description</t>
        </is>
      </c>
      <c r="C13" s="34" t="inlineStr">
        <is>
          <t>Brief description of the service provided (e.g., bookkeeping, IT consulting).</t>
        </is>
      </c>
    </row>
    <row r="14" ht="42" customHeight="1">
      <c r="B14" s="35" t="inlineStr">
        <is>
          <t>Invoice / Payment Dates</t>
        </is>
      </c>
      <c r="C14" s="36" t="inlineStr">
        <is>
          <t>Enter dates in YYYY-MM-DD format as per Canadian standard.</t>
        </is>
      </c>
    </row>
    <row r="15" ht="42" customHeight="1">
      <c r="B15" s="33" t="inlineStr">
        <is>
          <t>Gross Amount (CAD)</t>
        </is>
      </c>
      <c r="C15" s="34" t="inlineStr">
        <is>
          <t>Total amount paid to the contractor including any taxes if applicable.</t>
        </is>
      </c>
    </row>
    <row r="16" ht="42" customHeight="1">
      <c r="B16" s="35" t="inlineStr">
        <is>
          <t>GST/HST Included?</t>
        </is>
      </c>
      <c r="C16" s="36" t="inlineStr">
        <is>
          <t>Select 'Yes' if the Gross Amount includes GST/HST. Select 'No' if the amount is tax-exclusive.</t>
        </is>
      </c>
    </row>
    <row r="17" ht="42" customHeight="1">
      <c r="B17" s="33" t="inlineStr">
        <is>
          <t>GST/HST Rate</t>
        </is>
      </c>
      <c r="C17" s="34" t="inlineStr">
        <is>
          <t>Enter the applicable provincial GST/HST rate as a decimal (e.g., 0.13 for Ontario HST). Refer to the Lists &amp; Validation sheet for rates.</t>
        </is>
      </c>
    </row>
    <row r="18" ht="42" customHeight="1">
      <c r="B18" s="35" t="inlineStr">
        <is>
          <t>GST/HST Amount</t>
        </is>
      </c>
      <c r="C18" s="36" t="inlineStr">
        <is>
          <t>Calculated automatically: Gross Amount × GST/HST Rate (only if GST/HST Included = Yes).</t>
        </is>
      </c>
    </row>
    <row r="19" ht="42" customHeight="1">
      <c r="B19" s="33" t="inlineStr">
        <is>
          <t>Net Reportable Amount</t>
        </is>
      </c>
      <c r="C19" s="34" t="inlineStr">
        <is>
          <t>Calculated automatically: Gross Amount minus GST/HST Amount. This is the amount reported on the T4A slip.</t>
        </is>
      </c>
    </row>
    <row r="20" ht="42" customHeight="1">
      <c r="B20" s="35" t="inlineStr">
        <is>
          <t>T4A Required?</t>
        </is>
      </c>
      <c r="C20" s="36" t="inlineStr">
        <is>
          <t>Calculated automatically. Flags 'Yes' if Net Reportable Amount ≥ $500.00 (CRA threshold for contractor T4A reporting under Box 048).</t>
        </is>
      </c>
    </row>
    <row r="21" ht="42" customHeight="1">
      <c r="B21" s="33" t="inlineStr">
        <is>
          <t>T4A Slip Status</t>
        </is>
      </c>
      <c r="C21" s="34" t="inlineStr">
        <is>
          <t>Select from dropdown: Draft, Pending, Issued, Not Required. Update as slips are prepared and filed.</t>
        </is>
      </c>
    </row>
    <row r="22" ht="42" customHeight="1">
      <c r="B22" s="35" t="inlineStr">
        <is>
          <t>CRA Box</t>
        </is>
      </c>
      <c r="C22" s="36" t="inlineStr">
        <is>
          <t>Select the appropriate CRA box: Box 048 (Fees for services) or Box 020 (Self-employed commissions).</t>
        </is>
      </c>
    </row>
    <row r="23" ht="42" customHeight="1">
      <c r="B23" s="33" t="inlineStr">
        <is>
          <t>Slip Issue Date</t>
        </is>
      </c>
      <c r="C23" s="34" t="inlineStr">
        <is>
          <t>Date the T4A slip was issued or mailed to the contractor (YYYY-MM-DD).</t>
        </is>
      </c>
    </row>
    <row r="24" ht="8" customHeight="1"/>
    <row r="25" ht="22" customHeight="1">
      <c r="B25" s="31" t="inlineStr">
        <is>
          <t>DASHBOARD SHEET</t>
        </is>
      </c>
      <c r="C25" s="32" t="n"/>
    </row>
    <row r="26" ht="42" customHeight="1">
      <c r="B26" s="33" t="inlineStr">
        <is>
          <t>KPI Summary</t>
        </is>
      </c>
      <c r="C26" s="34" t="inlineStr">
        <is>
          <t>Displays key metrics: total payments, total reportable amounts, contractor count, slips required, issued, outstanding, and compliance rate.</t>
        </is>
      </c>
    </row>
    <row r="27" ht="42" customHeight="1">
      <c r="B27" s="35" t="inlineStr">
        <is>
          <t>Bar Chart</t>
        </is>
      </c>
      <c r="C27" s="36" t="inlineStr">
        <is>
          <t>Visualises net reportable amount by contractor for quick review of significant payees.</t>
        </is>
      </c>
    </row>
    <row r="28" ht="42" customHeight="1">
      <c r="B28" s="33" t="inlineStr">
        <is>
          <t>Pie Chart</t>
        </is>
      </c>
      <c r="C28" s="34" t="inlineStr">
        <is>
          <t>Displays the breakdown of T4A slip statuses (Issued / Pending / Draft / Not Required).</t>
        </is>
      </c>
    </row>
    <row r="29" ht="8" customHeight="1"/>
    <row r="30" ht="22" customHeight="1">
      <c r="B30" s="31" t="inlineStr">
        <is>
          <t>LISTS &amp; VALIDATION SHEET</t>
        </is>
      </c>
      <c r="C30" s="32" t="n"/>
    </row>
    <row r="31" ht="42" customHeight="1">
      <c r="B31" s="33" t="inlineStr">
        <is>
          <t>Province Rates Table</t>
        </is>
      </c>
      <c r="C31" s="34" t="inlineStr">
        <is>
          <t>Reference table for GST/HST rates by province/territory. Used to look up rates with VLOOKUP.</t>
        </is>
      </c>
    </row>
    <row r="32" ht="42" customHeight="1">
      <c r="B32" s="35" t="inlineStr">
        <is>
          <t>Slip Status Options</t>
        </is>
      </c>
      <c r="C32" s="36" t="inlineStr">
        <is>
          <t>Dropdown source list for T4A Slip Status column.</t>
        </is>
      </c>
    </row>
    <row r="33" ht="42" customHeight="1">
      <c r="B33" s="33" t="inlineStr">
        <is>
          <t>CRA Box Options</t>
        </is>
      </c>
      <c r="C33" s="34" t="inlineStr">
        <is>
          <t>Reference for CRA T4A box codes.</t>
        </is>
      </c>
    </row>
    <row r="34" ht="42" customHeight="1">
      <c r="B34" s="35" t="inlineStr">
        <is>
          <t>Payment Methods</t>
        </is>
      </c>
      <c r="C34" s="36" t="inlineStr">
        <is>
          <t>Reference list for common Canadian payment methods.</t>
        </is>
      </c>
    </row>
    <row r="35" ht="8" customHeight="1"/>
    <row r="36" ht="22" customHeight="1">
      <c r="B36" s="31" t="inlineStr">
        <is>
          <t>CRA COMPLIANCE REMINDERS</t>
        </is>
      </c>
      <c r="C36" s="32" t="n"/>
    </row>
    <row r="37" ht="42" customHeight="1">
      <c r="B37" s="33" t="inlineStr">
        <is>
          <t>T4A Filing Deadline</t>
        </is>
      </c>
      <c r="C37" s="34" t="inlineStr">
        <is>
          <t>T4A slips must be filed with the CRA and distributed to contractors by the last day of February following the tax year (e.g., 2026-02-28 for the 2025 tax year).</t>
        </is>
      </c>
    </row>
    <row r="38" ht="42" customHeight="1">
      <c r="B38" s="35" t="inlineStr">
        <is>
          <t>$500 Threshold</t>
        </is>
      </c>
      <c r="C38" s="36" t="inlineStr">
        <is>
          <t>You are required to issue a T4A slip for any contractor paid $500 or more in a calendar year for services (CRA Box 048).</t>
        </is>
      </c>
    </row>
    <row r="39" ht="42" customHeight="1">
      <c r="B39" s="33" t="inlineStr">
        <is>
          <t>Penalties</t>
        </is>
      </c>
      <c r="C39" s="34" t="inlineStr">
        <is>
          <t>Late or missing T4A slips may result in CRA penalties. Ensure all 'Pending' and 'Draft' slips are resolved before the filing deadline.</t>
        </is>
      </c>
    </row>
    <row r="40" ht="42" customHeight="1">
      <c r="B40" s="35" t="inlineStr">
        <is>
          <t>PIPEDA Compliance</t>
        </is>
      </c>
      <c r="C40" s="36" t="inlineStr">
        <is>
          <t>Contractor SINs and BNs are sensitive personal information. Restrict access to this workbook and store it securely in accordance with Canada's Personal Information Protection and Electronic Documents Act (PIPEDA).</t>
        </is>
      </c>
    </row>
    <row r="41" ht="42" customHeight="1">
      <c r="B41" s="33" t="inlineStr">
        <is>
          <t>Record Retention</t>
        </is>
      </c>
      <c r="C41" s="34" t="inlineStr">
        <is>
          <t>Retain all supporting invoices and payment records for a minimum of six years as required by the Income Tax Act (Canada).</t>
        </is>
      </c>
    </row>
    <row r="42"/>
    <row r="43">
      <c r="B43" s="37" t="inlineStr">
        <is>
          <t>For questions about T4A filing requirements, visit: www.canada.ca/en/revenue-agency/services/tax/businesses/topics/payroll/t4a-information-payers.html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2026-06-18T13:27:21Z</dcterms:created>
  <dcterms:modified xmlns:dcterms="http://purl.org/dc/terms/" xmlns:xsi="http://www.w3.org/2001/XMLSchema-instance" xsi:type="dcterms:W3CDTF">2026-06-18T13:27:21Z</dcterms:modified>
</cp:coreProperties>
</file>