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ental Income &amp; Expenses" sheetId="1" state="visible" r:id="rId1"/>
    <sheet xmlns:r="http://schemas.openxmlformats.org/officeDocument/2006/relationships" name="T776 Summary" sheetId="2" state="visible" r:id="rId2"/>
    <sheet xmlns:r="http://schemas.openxmlformats.org/officeDocument/2006/relationships" name="Instructions" sheetId="3" state="visible" r:id="rId3"/>
  </sheets>
  <definedNames>
    <definedName name="_xlnm._FilterDatabase" localSheetId="0" hidden="1">'Rental Income &amp; Expenses'!$A$1:$AA$1</definedName>
  </definedNames>
  <calcPr calcId="124519" fullCalcOnLoad="1"/>
</workbook>
</file>

<file path=xl/styles.xml><?xml version="1.0" encoding="utf-8"?>
<styleSheet xmlns="http://schemas.openxmlformats.org/spreadsheetml/2006/main">
  <numFmts count="2">
    <numFmt numFmtId="164" formatCode="YYYY-MM-DD"/>
    <numFmt numFmtId="165" formatCode="$#,##0.00"/>
  </numFmts>
  <fonts count="12">
    <font>
      <name val="Calibri"/>
      <family val="2"/>
      <color theme="1"/>
      <sz val="11"/>
      <scheme val="minor"/>
    </font>
    <font>
      <name val="Calibri"/>
      <b val="1"/>
      <color rgb="00FFFFFF"/>
      <sz val="11"/>
    </font>
    <font>
      <name val="Calibri"/>
      <sz val="11"/>
    </font>
    <font>
      <name val="Calibri"/>
      <b val="1"/>
      <sz val="11"/>
    </font>
    <font>
      <name val="Calibri"/>
      <b val="1"/>
      <color rgb="00FFFFFF"/>
      <sz val="16"/>
    </font>
    <font>
      <name val="Calibri"/>
      <b val="1"/>
      <color rgb="001E293B"/>
      <sz val="12"/>
    </font>
    <font>
      <name val="Calibri"/>
      <b val="1"/>
      <color rgb="00FFFFFF"/>
      <sz val="12"/>
    </font>
    <font>
      <name val="Calibri"/>
      <b val="1"/>
      <color rgb="001E293B"/>
      <sz val="11"/>
    </font>
    <font>
      <name val="Calibri"/>
      <b val="1"/>
      <color rgb="000F766E"/>
      <sz val="11"/>
    </font>
    <font>
      <name val="Calibri"/>
      <b val="1"/>
      <color rgb="00FFFFFF"/>
      <sz val="15"/>
    </font>
    <font>
      <name val="Calibri"/>
      <b val="1"/>
      <color rgb="000F766E"/>
      <sz val="10"/>
    </font>
    <font>
      <name val="Calibri"/>
      <sz val="10"/>
    </font>
  </fonts>
  <fills count="9">
    <fill>
      <patternFill/>
    </fill>
    <fill>
      <patternFill patternType="gray125"/>
    </fill>
    <fill>
      <patternFill patternType="solid">
        <fgColor rgb="001E293B"/>
      </patternFill>
    </fill>
    <fill>
      <patternFill patternType="solid">
        <fgColor rgb="00FFFBEB"/>
      </patternFill>
    </fill>
    <fill>
      <patternFill patternType="solid">
        <fgColor rgb="00F0FDFA"/>
      </patternFill>
    </fill>
    <fill>
      <patternFill patternType="solid">
        <fgColor rgb="00FFFFFF"/>
      </patternFill>
    </fill>
    <fill>
      <patternFill patternType="solid">
        <fgColor rgb="000F766E"/>
      </patternFill>
    </fill>
    <fill>
      <patternFill patternType="solid">
        <fgColor rgb="00DBEAFE"/>
      </patternFill>
    </fill>
    <fill>
      <patternFill patternType="solid">
        <fgColor rgb="00C8102E"/>
      </patternFill>
    </fill>
  </fills>
  <borders count="6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  <border>
      <left/>
      <right/>
      <top style="thin">
        <color rgb="00D1D5DB"/>
      </top>
      <bottom/>
      <diagonal/>
    </border>
    <border>
      <left/>
      <right style="thin">
        <color rgb="00D1D5DB"/>
      </right>
      <top style="thin">
        <color rgb="00D1D5DB"/>
      </top>
      <bottom/>
      <diagonal/>
    </border>
    <border>
      <left/>
      <right/>
      <top style="thin">
        <color rgb="00D1D5DB"/>
      </top>
      <bottom style="thin">
        <color rgb="00D1D5DB"/>
      </bottom>
      <diagonal/>
    </border>
    <border>
      <left/>
      <right style="thin">
        <color rgb="00D1D5DB"/>
      </right>
      <top style="thin">
        <color rgb="00D1D5DB"/>
      </top>
      <bottom style="thin">
        <color rgb="00D1D5DB"/>
      </bottom>
      <diagonal/>
    </border>
  </borders>
  <cellStyleXfs count="1">
    <xf numFmtId="0" fontId="0" fillId="0" borderId="0"/>
  </cellStyleXfs>
  <cellXfs count="38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left" vertical="center"/>
    </xf>
    <xf numFmtId="164" fontId="2" fillId="3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center" vertical="center" wrapText="1"/>
    </xf>
    <xf numFmtId="165" fontId="2" fillId="3" borderId="1" applyAlignment="1" pivotButton="0" quotePrefix="0" xfId="0">
      <alignment horizontal="right" vertical="center"/>
    </xf>
    <xf numFmtId="165" fontId="2" fillId="4" borderId="1" applyAlignment="1" pivotButton="0" quotePrefix="0" xfId="0">
      <alignment horizontal="right" vertical="center"/>
    </xf>
    <xf numFmtId="165" fontId="2" fillId="5" borderId="1" applyAlignment="1" pivotButton="0" quotePrefix="0" xfId="0">
      <alignment horizontal="right" vertical="center"/>
    </xf>
    <xf numFmtId="0" fontId="1" fillId="6" borderId="1" pivotButton="0" quotePrefix="0" xfId="0"/>
    <xf numFmtId="165" fontId="3" fillId="7" borderId="1" applyAlignment="1" pivotButton="0" quotePrefix="0" xfId="0">
      <alignment horizontal="right" vertical="center"/>
    </xf>
    <xf numFmtId="0" fontId="4" fillId="2" borderId="1" applyAlignment="1" pivotButton="0" quotePrefix="0" xfId="0">
      <alignment horizontal="center" vertical="center" wrapText="1"/>
    </xf>
    <xf numFmtId="0" fontId="0" fillId="0" borderId="4" pivotButton="0" quotePrefix="0" xfId="0"/>
    <xf numFmtId="0" fontId="0" fillId="0" borderId="5" pivotButton="0" quotePrefix="0" xfId="0"/>
    <xf numFmtId="0" fontId="5" fillId="0" borderId="0" applyAlignment="1" pivotButton="0" quotePrefix="0" xfId="0">
      <alignment horizontal="left" vertical="center"/>
    </xf>
    <xf numFmtId="0" fontId="6" fillId="8" borderId="1" applyAlignment="1" pivotButton="0" quotePrefix="0" xfId="0">
      <alignment horizontal="center" vertical="center" wrapText="1"/>
    </xf>
    <xf numFmtId="0" fontId="7" fillId="4" borderId="1" applyAlignment="1" pivotButton="0" quotePrefix="0" xfId="0">
      <alignment horizontal="left" vertical="center"/>
    </xf>
    <xf numFmtId="0" fontId="7" fillId="5" borderId="1" applyAlignment="1" pivotButton="0" quotePrefix="0" xfId="0">
      <alignment horizontal="left" vertical="center"/>
    </xf>
    <xf numFmtId="0" fontId="8" fillId="4" borderId="1" applyAlignment="1" pivotButton="0" quotePrefix="0" xfId="0">
      <alignment horizontal="right" vertical="center"/>
    </xf>
    <xf numFmtId="0" fontId="8" fillId="5" borderId="1" applyAlignment="1" pivotButton="0" quotePrefix="0" xfId="0">
      <alignment horizontal="right" vertical="center"/>
    </xf>
    <xf numFmtId="0" fontId="1" fillId="6" borderId="1" applyAlignment="1" pivotButton="0" quotePrefix="0" xfId="0">
      <alignment horizontal="center" vertical="center" wrapText="1"/>
    </xf>
    <xf numFmtId="0" fontId="2" fillId="4" borderId="1" applyAlignment="1" pivotButton="0" quotePrefix="0" xfId="0">
      <alignment horizontal="left" vertical="center"/>
    </xf>
    <xf numFmtId="10" fontId="2" fillId="4" borderId="1" applyAlignment="1" pivotButton="0" quotePrefix="0" xfId="0">
      <alignment horizontal="right" vertical="center"/>
    </xf>
    <xf numFmtId="0" fontId="2" fillId="5" borderId="1" applyAlignment="1" pivotButton="0" quotePrefix="0" xfId="0">
      <alignment horizontal="left" vertical="center"/>
    </xf>
    <xf numFmtId="10" fontId="2" fillId="5" borderId="1" applyAlignment="1" pivotButton="0" quotePrefix="0" xfId="0">
      <alignment horizontal="right" vertical="center"/>
    </xf>
    <xf numFmtId="0" fontId="2" fillId="4" borderId="1" applyAlignment="1" pivotButton="0" quotePrefix="0" xfId="0">
      <alignment horizontal="center" vertical="center" wrapText="1"/>
    </xf>
    <xf numFmtId="0" fontId="2" fillId="5" borderId="1" applyAlignment="1" pivotButton="0" quotePrefix="0" xfId="0">
      <alignment horizontal="center" vertical="center" wrapText="1"/>
    </xf>
    <xf numFmtId="0" fontId="7" fillId="0" borderId="1" pivotButton="0" quotePrefix="0" xfId="0"/>
    <xf numFmtId="165" fontId="2" fillId="4" borderId="1" applyAlignment="1" pivotButton="0" quotePrefix="0" xfId="0">
      <alignment horizontal="left" vertical="center"/>
    </xf>
    <xf numFmtId="165" fontId="2" fillId="5" borderId="1" applyAlignment="1" pivotButton="0" quotePrefix="0" xfId="0">
      <alignment horizontal="left" vertical="center"/>
    </xf>
    <xf numFmtId="0" fontId="0" fillId="0" borderId="1" pivotButton="0" quotePrefix="0" xfId="0"/>
    <xf numFmtId="165" fontId="0" fillId="0" borderId="1" pivotButton="0" quotePrefix="0" xfId="0"/>
    <xf numFmtId="0" fontId="9" fillId="2" borderId="1" applyAlignment="1" pivotButton="0" quotePrefix="0" xfId="0">
      <alignment horizontal="center" vertical="center" wrapText="1"/>
    </xf>
    <xf numFmtId="0" fontId="1" fillId="6" borderId="1" applyAlignment="1" pivotButton="0" quotePrefix="0" xfId="0">
      <alignment horizontal="center" vertical="top" wrapText="1"/>
    </xf>
    <xf numFmtId="0" fontId="1" fillId="6" borderId="1" applyAlignment="1" pivotButton="0" quotePrefix="0" xfId="0">
      <alignment horizontal="left" vertical="top" wrapText="1"/>
    </xf>
    <xf numFmtId="0" fontId="10" fillId="5" borderId="1" applyAlignment="1" pivotButton="0" quotePrefix="0" xfId="0">
      <alignment horizontal="center" vertical="top" wrapText="1"/>
    </xf>
    <xf numFmtId="0" fontId="11" fillId="5" borderId="1" applyAlignment="1" pivotButton="0" quotePrefix="0" xfId="0">
      <alignment horizontal="left" vertical="top" wrapText="1"/>
    </xf>
    <xf numFmtId="0" fontId="10" fillId="4" borderId="1" applyAlignment="1" pivotButton="0" quotePrefix="0" xfId="0">
      <alignment horizontal="center" vertical="top" wrapText="1"/>
    </xf>
    <xf numFmtId="0" fontId="11" fillId="4" borderId="1" applyAlignment="1" pivotButton="0" quotePrefix="0" xfId="0">
      <alignment horizontal="left"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Gross Rent vs Expenses vs Net Income by Property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'T776 Summary'!F48</f>
            </strRef>
          </tx>
          <spPr>
            <a:solidFill xmlns:a="http://schemas.openxmlformats.org/drawingml/2006/main">
              <a:srgbClr val="0F766E"/>
            </a:solidFill>
            <a:ln xmlns:a="http://schemas.openxmlformats.org/drawingml/2006/main">
              <a:prstDash val="solid"/>
            </a:ln>
          </spPr>
          <cat>
            <numRef>
              <f>'T776 Summary'!$E$49:$E$58</f>
            </numRef>
          </cat>
          <val>
            <numRef>
              <f>'T776 Summary'!$F$49:$F$58</f>
            </numRef>
          </val>
        </ser>
        <ser>
          <idx val="1"/>
          <order val="1"/>
          <tx>
            <strRef>
              <f>'T776 Summary'!G48</f>
            </strRef>
          </tx>
          <spPr>
            <a:solidFill xmlns:a="http://schemas.openxmlformats.org/drawingml/2006/main">
              <a:srgbClr val="C8102E"/>
            </a:solidFill>
            <a:ln xmlns:a="http://schemas.openxmlformats.org/drawingml/2006/main">
              <a:prstDash val="solid"/>
            </a:ln>
          </spPr>
          <cat>
            <numRef>
              <f>'T776 Summary'!$E$49:$E$58</f>
            </numRef>
          </cat>
          <val>
            <numRef>
              <f>'T776 Summary'!$G$49:$G$58</f>
            </numRef>
          </val>
        </ser>
        <ser>
          <idx val="2"/>
          <order val="2"/>
          <tx>
            <strRef>
              <f>'T776 Summary'!H48</f>
            </strRef>
          </tx>
          <spPr>
            <a:solidFill xmlns:a="http://schemas.openxmlformats.org/drawingml/2006/main">
              <a:srgbClr val="16A34A"/>
            </a:solidFill>
            <a:ln xmlns:a="http://schemas.openxmlformats.org/drawingml/2006/main">
              <a:prstDash val="solid"/>
            </a:ln>
          </spPr>
          <cat>
            <numRef>
              <f>'T776 Summary'!$E$49:$E$58</f>
            </numRef>
          </cat>
          <val>
            <numRef>
              <f>'T776 Summary'!$H$49:$H$58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Property ID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Amount (CAD $)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Expense Mix by Category</a:t>
            </a:r>
          </a:p>
        </rich>
      </tx>
    </title>
    <plotArea>
      <pieChart>
        <varyColors val="1"/>
        <ser>
          <idx val="0"/>
          <order val="0"/>
          <tx>
            <strRef>
              <f>'T776 Summary'!F61</f>
            </strRef>
          </tx>
          <spPr>
            <a:ln xmlns:a="http://schemas.openxmlformats.org/drawingml/2006/main">
              <a:prstDash val="solid"/>
            </a:ln>
          </spPr>
          <cat>
            <numRef>
              <f>'T776 Summary'!$E$62:$E$72</f>
            </numRef>
          </cat>
          <val>
            <numRef>
              <f>'T776 Summary'!$F$62:$F$72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/Relationships>
</file>

<file path=xl/drawings/drawing1.xml><?xml version="1.0" encoding="utf-8"?>
<wsDr xmlns="http://schemas.openxmlformats.org/drawingml/2006/spreadsheetDrawing">
  <oneCellAnchor>
    <from>
      <col>4</col>
      <colOff>0</colOff>
      <row>1</row>
      <rowOff>0</rowOff>
    </from>
    <ext cx="7920000" cy="50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4</col>
      <colOff>0</colOff>
      <row>31</row>
      <rowOff>0</rowOff>
    </from>
    <ext cx="6480000" cy="504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A13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2" customWidth="1" min="1" max="1"/>
    <col width="28" customWidth="1" min="2" max="2"/>
    <col width="16" customWidth="1" min="3" max="3"/>
    <col width="10" customWidth="1" min="4" max="4"/>
    <col width="18" customWidth="1" min="5" max="5"/>
    <col width="13" customWidth="1" min="6" max="6"/>
    <col width="13" customWidth="1" min="7" max="7"/>
    <col width="11" customWidth="1" min="8" max="8"/>
    <col width="14" customWidth="1" min="9" max="9"/>
    <col width="15" customWidth="1" min="10" max="10"/>
    <col width="13" customWidth="1" min="11" max="11"/>
    <col width="12" customWidth="1" min="12" max="12"/>
    <col width="16" customWidth="1" min="13" max="13"/>
    <col width="16" customWidth="1" min="14" max="14"/>
    <col width="18" customWidth="1" min="15" max="15"/>
    <col width="16" customWidth="1" min="16" max="16"/>
    <col width="13" customWidth="1" min="17" max="17"/>
    <col width="12" customWidth="1" min="18" max="18"/>
    <col width="16" customWidth="1" min="19" max="19"/>
    <col width="18" customWidth="1" min="20" max="20"/>
    <col width="12" customWidth="1" min="21" max="21"/>
    <col width="15" customWidth="1" min="22" max="22"/>
    <col width="16" customWidth="1" min="23" max="23"/>
    <col width="20" customWidth="1" min="24" max="24"/>
    <col width="18" customWidth="1" min="25" max="25"/>
    <col width="17" customWidth="1" min="26" max="26"/>
    <col width="22" customWidth="1" min="27" max="27"/>
  </cols>
  <sheetData>
    <row r="1" ht="40" customHeight="1">
      <c r="A1" s="1" t="inlineStr">
        <is>
          <t>Property ID</t>
        </is>
      </c>
      <c r="B1" s="1" t="inlineStr">
        <is>
          <t>Property Address</t>
        </is>
      </c>
      <c r="C1" s="1" t="inlineStr">
        <is>
          <t>City</t>
        </is>
      </c>
      <c r="D1" s="1" t="inlineStr">
        <is>
          <t>Province</t>
        </is>
      </c>
      <c r="E1" s="1" t="inlineStr">
        <is>
          <t>Tenant Name</t>
        </is>
      </c>
      <c r="F1" s="1" t="inlineStr">
        <is>
          <t>Lease Start</t>
        </is>
      </c>
      <c r="G1" s="1" t="inlineStr">
        <is>
          <t>Lease End</t>
        </is>
      </c>
      <c r="H1" s="1" t="inlineStr">
        <is>
          <t>Fiscal Year</t>
        </is>
      </c>
      <c r="I1" s="1" t="inlineStr">
        <is>
          <t>Gross Rent ($)</t>
        </is>
      </c>
      <c r="J1" s="1" t="inlineStr">
        <is>
          <t>Parking/Other ($)</t>
        </is>
      </c>
      <c r="K1" s="1" t="inlineStr">
        <is>
          <t>Advertising ($)</t>
        </is>
      </c>
      <c r="L1" s="1" t="inlineStr">
        <is>
          <t>Insurance ($)</t>
        </is>
      </c>
      <c r="M1" s="1" t="inlineStr">
        <is>
          <t>Interest &amp; Bank ($)</t>
        </is>
      </c>
      <c r="N1" s="1" t="inlineStr">
        <is>
          <t>Office Supplies ($)</t>
        </is>
      </c>
      <c r="O1" s="1" t="inlineStr">
        <is>
          <t>Repairs &amp; Maint. ($)</t>
        </is>
      </c>
      <c r="P1" s="1" t="inlineStr">
        <is>
          <t>Property Taxes ($)</t>
        </is>
      </c>
      <c r="Q1" s="1" t="inlineStr">
        <is>
          <t>Utilities ($)</t>
        </is>
      </c>
      <c r="R1" s="1" t="inlineStr">
        <is>
          <t>Travel ($)</t>
        </is>
      </c>
      <c r="S1" s="1" t="inlineStr">
        <is>
          <t>Mgmt &amp; Admin ($)</t>
        </is>
      </c>
      <c r="T1" s="1" t="inlineStr">
        <is>
          <t>Mortgage Interest ($)</t>
        </is>
      </c>
      <c r="U1" s="1" t="inlineStr">
        <is>
          <t>CCA ($)</t>
        </is>
      </c>
      <c r="V1" s="1" t="inlineStr">
        <is>
          <t>Total Income ($)</t>
        </is>
      </c>
      <c r="W1" s="1" t="inlineStr">
        <is>
          <t>Total Expenses ($)</t>
        </is>
      </c>
      <c r="X1" s="1" t="inlineStr">
        <is>
          <t>Net Rental Income ($)</t>
        </is>
      </c>
      <c r="Y1" s="1" t="inlineStr">
        <is>
          <t>GST/HST Collected ($)</t>
        </is>
      </c>
      <c r="Z1" s="1" t="inlineStr">
        <is>
          <t>GST/HST Remitted ($)</t>
        </is>
      </c>
      <c r="AA1" s="1" t="inlineStr">
        <is>
          <t>Notes</t>
        </is>
      </c>
    </row>
    <row r="2">
      <c r="A2" s="2" t="inlineStr">
        <is>
          <t>P001</t>
        </is>
      </c>
      <c r="B2" s="2" t="inlineStr">
        <is>
          <t>142 Maple Ave, Unit 3</t>
        </is>
      </c>
      <c r="C2" s="2" t="inlineStr">
        <is>
          <t>Toronto</t>
        </is>
      </c>
      <c r="D2" s="2" t="inlineStr">
        <is>
          <t>ON</t>
        </is>
      </c>
      <c r="E2" s="2" t="inlineStr">
        <is>
          <t>Liam Chen</t>
        </is>
      </c>
      <c r="F2" s="3" t="inlineStr">
        <is>
          <t>2026-01-01</t>
        </is>
      </c>
      <c r="G2" s="3" t="inlineStr">
        <is>
          <t>2026-12-31</t>
        </is>
      </c>
      <c r="H2" s="4" t="n">
        <v>2026</v>
      </c>
      <c r="I2" s="5" t="n">
        <v>2800</v>
      </c>
      <c r="J2" s="5" t="n">
        <v>75</v>
      </c>
      <c r="K2" s="5" t="n">
        <v>45</v>
      </c>
      <c r="L2" s="5" t="n">
        <v>120</v>
      </c>
      <c r="M2" s="5" t="n">
        <v>15</v>
      </c>
      <c r="N2" s="5" t="n">
        <v>10</v>
      </c>
      <c r="O2" s="5" t="n">
        <v>200</v>
      </c>
      <c r="P2" s="5" t="n">
        <v>310</v>
      </c>
      <c r="Q2" s="5" t="n">
        <v>95</v>
      </c>
      <c r="R2" s="5" t="n">
        <v>0</v>
      </c>
      <c r="S2" s="5" t="n">
        <v>150</v>
      </c>
      <c r="T2" s="5" t="n">
        <v>980</v>
      </c>
      <c r="U2" s="5" t="n">
        <v>0</v>
      </c>
      <c r="V2" s="6">
        <f>I2+J2</f>
        <v/>
      </c>
      <c r="W2" s="6">
        <f>SUM(K2:U2)</f>
        <v/>
      </c>
      <c r="X2" s="6">
        <f>V2-W2</f>
        <v/>
      </c>
      <c r="Y2" s="6">
        <f>IF(D2="ON",I2*0.13,IF(OR(D2="NS",D2="NB",D2="NL",D2="PE"),I2*0.15,I2*0.05))</f>
        <v/>
      </c>
      <c r="Z2" s="6">
        <f>IFERROR(Y2*0.6,0)</f>
        <v/>
      </c>
      <c r="AA2" s="2" t="inlineStr">
        <is>
          <t>Residential condo</t>
        </is>
      </c>
    </row>
    <row r="3">
      <c r="A3" s="2" t="inlineStr">
        <is>
          <t>P002</t>
        </is>
      </c>
      <c r="B3" s="2" t="inlineStr">
        <is>
          <t>88 Rue Saint-Denis, Apt 5</t>
        </is>
      </c>
      <c r="C3" s="2" t="inlineStr">
        <is>
          <t>Montreal</t>
        </is>
      </c>
      <c r="D3" s="2" t="inlineStr">
        <is>
          <t>QC</t>
        </is>
      </c>
      <c r="E3" s="2" t="inlineStr">
        <is>
          <t>Emma Tremblay</t>
        </is>
      </c>
      <c r="F3" s="3" t="inlineStr">
        <is>
          <t>2026-02-01</t>
        </is>
      </c>
      <c r="G3" s="3" t="inlineStr">
        <is>
          <t>2026-12-31</t>
        </is>
      </c>
      <c r="H3" s="4" t="n">
        <v>2026</v>
      </c>
      <c r="I3" s="5" t="n">
        <v>1750</v>
      </c>
      <c r="J3" s="5" t="n">
        <v>0</v>
      </c>
      <c r="K3" s="5" t="n">
        <v>0</v>
      </c>
      <c r="L3" s="5" t="n">
        <v>95</v>
      </c>
      <c r="M3" s="5" t="n">
        <v>12</v>
      </c>
      <c r="N3" s="5" t="n">
        <v>8</v>
      </c>
      <c r="O3" s="5" t="n">
        <v>145</v>
      </c>
      <c r="P3" s="5" t="n">
        <v>280</v>
      </c>
      <c r="Q3" s="5" t="n">
        <v>110</v>
      </c>
      <c r="R3" s="5" t="n">
        <v>0</v>
      </c>
      <c r="S3" s="5" t="n">
        <v>100</v>
      </c>
      <c r="T3" s="5" t="n">
        <v>720</v>
      </c>
      <c r="U3" s="5" t="n">
        <v>0</v>
      </c>
      <c r="V3" s="7">
        <f>I3+J3</f>
        <v/>
      </c>
      <c r="W3" s="7">
        <f>SUM(K3:U3)</f>
        <v/>
      </c>
      <c r="X3" s="7">
        <f>V3-W3</f>
        <v/>
      </c>
      <c r="Y3" s="7">
        <f>IF(D3="ON",I3*0.13,IF(OR(D3="NS",D3="NB",D3="NL",D3="PE"),I3*0.15,I3*0.05))</f>
        <v/>
      </c>
      <c r="Z3" s="7">
        <f>IFERROR(Y3*0.6,0)</f>
        <v/>
      </c>
      <c r="AA3" s="2" t="inlineStr">
        <is>
          <t>Basement apartment</t>
        </is>
      </c>
    </row>
    <row r="4">
      <c r="A4" s="2" t="inlineStr">
        <is>
          <t>P003</t>
        </is>
      </c>
      <c r="B4" s="2" t="inlineStr">
        <is>
          <t>345 Granville St, Suite 2</t>
        </is>
      </c>
      <c r="C4" s="2" t="inlineStr">
        <is>
          <t>Vancouver</t>
        </is>
      </c>
      <c r="D4" s="2" t="inlineStr">
        <is>
          <t>BC</t>
        </is>
      </c>
      <c r="E4" s="2" t="inlineStr">
        <is>
          <t>Noah Patel</t>
        </is>
      </c>
      <c r="F4" s="3" t="inlineStr">
        <is>
          <t>2026-03-01</t>
        </is>
      </c>
      <c r="G4" s="3" t="inlineStr">
        <is>
          <t>2026-12-31</t>
        </is>
      </c>
      <c r="H4" s="4" t="n">
        <v>2026</v>
      </c>
      <c r="I4" s="5" t="n">
        <v>3800</v>
      </c>
      <c r="J4" s="5" t="n">
        <v>150</v>
      </c>
      <c r="K4" s="5" t="n">
        <v>60</v>
      </c>
      <c r="L4" s="5" t="n">
        <v>160</v>
      </c>
      <c r="M4" s="5" t="n">
        <v>18</v>
      </c>
      <c r="N4" s="5" t="n">
        <v>12</v>
      </c>
      <c r="O4" s="5" t="n">
        <v>320</v>
      </c>
      <c r="P4" s="5" t="n">
        <v>420</v>
      </c>
      <c r="Q4" s="5" t="n">
        <v>130</v>
      </c>
      <c r="R4" s="5" t="n">
        <v>25</v>
      </c>
      <c r="S4" s="5" t="n">
        <v>200</v>
      </c>
      <c r="T4" s="5" t="n">
        <v>1500</v>
      </c>
      <c r="U4" s="5" t="n">
        <v>250</v>
      </c>
      <c r="V4" s="6">
        <f>I4+J4</f>
        <v/>
      </c>
      <c r="W4" s="6">
        <f>SUM(K4:U4)</f>
        <v/>
      </c>
      <c r="X4" s="6">
        <f>V4-W4</f>
        <v/>
      </c>
      <c r="Y4" s="6">
        <f>IF(D4="ON",I4*0.13,IF(OR(D4="NS",D4="NB",D4="NL",D4="PE"),I4*0.15,I4*0.05))</f>
        <v/>
      </c>
      <c r="Z4" s="6">
        <f>IFERROR(Y4*0.6,0)</f>
        <v/>
      </c>
      <c r="AA4" s="2" t="inlineStr">
        <is>
          <t>Townhouse</t>
        </is>
      </c>
    </row>
    <row r="5">
      <c r="A5" s="2" t="inlineStr">
        <is>
          <t>P004</t>
        </is>
      </c>
      <c r="B5" s="2" t="inlineStr">
        <is>
          <t>27 Elbow Dr SW</t>
        </is>
      </c>
      <c r="C5" s="2" t="inlineStr">
        <is>
          <t>Calgary</t>
        </is>
      </c>
      <c r="D5" s="2" t="inlineStr">
        <is>
          <t>AB</t>
        </is>
      </c>
      <c r="E5" s="2" t="inlineStr">
        <is>
          <t>Olivia Martin</t>
        </is>
      </c>
      <c r="F5" s="3" t="inlineStr">
        <is>
          <t>2026-01-15</t>
        </is>
      </c>
      <c r="G5" s="3" t="inlineStr">
        <is>
          <t>2026-12-31</t>
        </is>
      </c>
      <c r="H5" s="4" t="n">
        <v>2026</v>
      </c>
      <c r="I5" s="5" t="n">
        <v>2200</v>
      </c>
      <c r="J5" s="5" t="n">
        <v>50</v>
      </c>
      <c r="K5" s="5" t="n">
        <v>30</v>
      </c>
      <c r="L5" s="5" t="n">
        <v>105</v>
      </c>
      <c r="M5" s="5" t="n">
        <v>10</v>
      </c>
      <c r="N5" s="5" t="n">
        <v>5</v>
      </c>
      <c r="O5" s="5" t="n">
        <v>175</v>
      </c>
      <c r="P5" s="5" t="n">
        <v>295</v>
      </c>
      <c r="Q5" s="5" t="n">
        <v>85</v>
      </c>
      <c r="R5" s="5" t="n">
        <v>0</v>
      </c>
      <c r="S5" s="5" t="n">
        <v>120</v>
      </c>
      <c r="T5" s="5" t="n">
        <v>850</v>
      </c>
      <c r="U5" s="5" t="n">
        <v>0</v>
      </c>
      <c r="V5" s="7">
        <f>I5+J5</f>
        <v/>
      </c>
      <c r="W5" s="7">
        <f>SUM(K5:U5)</f>
        <v/>
      </c>
      <c r="X5" s="7">
        <f>V5-W5</f>
        <v/>
      </c>
      <c r="Y5" s="7">
        <f>IF(D5="ON",I5*0.13,IF(OR(D5="NS",D5="NB",D5="NL",D5="PE"),I5*0.15,I5*0.05))</f>
        <v/>
      </c>
      <c r="Z5" s="7">
        <f>IFERROR(Y5*0.6,0)</f>
        <v/>
      </c>
      <c r="AA5" s="2" t="inlineStr">
        <is>
          <t>Duplex unit</t>
        </is>
      </c>
    </row>
    <row r="6">
      <c r="A6" s="2" t="inlineStr">
        <is>
          <t>P005</t>
        </is>
      </c>
      <c r="B6" s="2" t="inlineStr">
        <is>
          <t>19 Rideau Terrace</t>
        </is>
      </c>
      <c r="C6" s="2" t="inlineStr">
        <is>
          <t>Ottawa</t>
        </is>
      </c>
      <c r="D6" s="2" t="inlineStr">
        <is>
          <t>ON</t>
        </is>
      </c>
      <c r="E6" s="2" t="inlineStr">
        <is>
          <t>Lucas Brown</t>
        </is>
      </c>
      <c r="F6" s="3" t="inlineStr">
        <is>
          <t>2026-04-01</t>
        </is>
      </c>
      <c r="G6" s="3" t="inlineStr">
        <is>
          <t>2026-12-31</t>
        </is>
      </c>
      <c r="H6" s="4" t="n">
        <v>2026</v>
      </c>
      <c r="I6" s="5" t="n">
        <v>2500</v>
      </c>
      <c r="J6" s="5" t="n">
        <v>100</v>
      </c>
      <c r="K6" s="5" t="n">
        <v>40</v>
      </c>
      <c r="L6" s="5" t="n">
        <v>130</v>
      </c>
      <c r="M6" s="5" t="n">
        <v>14</v>
      </c>
      <c r="N6" s="5" t="n">
        <v>9</v>
      </c>
      <c r="O6" s="5" t="n">
        <v>210</v>
      </c>
      <c r="P6" s="5" t="n">
        <v>330</v>
      </c>
      <c r="Q6" s="5" t="n">
        <v>100</v>
      </c>
      <c r="R6" s="5" t="n">
        <v>10</v>
      </c>
      <c r="S6" s="5" t="n">
        <v>160</v>
      </c>
      <c r="T6" s="5" t="n">
        <v>1050</v>
      </c>
      <c r="U6" s="5" t="n">
        <v>0</v>
      </c>
      <c r="V6" s="6">
        <f>I6+J6</f>
        <v/>
      </c>
      <c r="W6" s="6">
        <f>SUM(K6:U6)</f>
        <v/>
      </c>
      <c r="X6" s="6">
        <f>V6-W6</f>
        <v/>
      </c>
      <c r="Y6" s="6">
        <f>IF(D6="ON",I6*0.13,IF(OR(D6="NS",D6="NB",D6="NL",D6="PE"),I6*0.15,I6*0.05))</f>
        <v/>
      </c>
      <c r="Z6" s="6">
        <f>IFERROR(Y6*0.6,0)</f>
        <v/>
      </c>
      <c r="AA6" s="2" t="inlineStr">
        <is>
          <t>Apartment</t>
        </is>
      </c>
    </row>
    <row r="7">
      <c r="A7" s="2" t="inlineStr">
        <is>
          <t>P006</t>
        </is>
      </c>
      <c r="B7" s="2" t="inlineStr">
        <is>
          <t>56 Barrington St, Unit 1</t>
        </is>
      </c>
      <c r="C7" s="2" t="inlineStr">
        <is>
          <t>Halifax</t>
        </is>
      </c>
      <c r="D7" s="2" t="inlineStr">
        <is>
          <t>NS</t>
        </is>
      </c>
      <c r="E7" s="2" t="inlineStr">
        <is>
          <t>Sophie Wilson</t>
        </is>
      </c>
      <c r="F7" s="3" t="inlineStr">
        <is>
          <t>2026-02-15</t>
        </is>
      </c>
      <c r="G7" s="3" t="inlineStr">
        <is>
          <t>2026-12-31</t>
        </is>
      </c>
      <c r="H7" s="4" t="n">
        <v>2026</v>
      </c>
      <c r="I7" s="5" t="n">
        <v>1450</v>
      </c>
      <c r="J7" s="5" t="n">
        <v>0</v>
      </c>
      <c r="K7" s="5" t="n">
        <v>0</v>
      </c>
      <c r="L7" s="5" t="n">
        <v>80</v>
      </c>
      <c r="M7" s="5" t="n">
        <v>8</v>
      </c>
      <c r="N7" s="5" t="n">
        <v>6</v>
      </c>
      <c r="O7" s="5" t="n">
        <v>130</v>
      </c>
      <c r="P7" s="5" t="n">
        <v>260</v>
      </c>
      <c r="Q7" s="5" t="n">
        <v>90</v>
      </c>
      <c r="R7" s="5" t="n">
        <v>0</v>
      </c>
      <c r="S7" s="5" t="n">
        <v>90</v>
      </c>
      <c r="T7" s="5" t="n">
        <v>650</v>
      </c>
      <c r="U7" s="5" t="n">
        <v>0</v>
      </c>
      <c r="V7" s="7">
        <f>I7+J7</f>
        <v/>
      </c>
      <c r="W7" s="7">
        <f>SUM(K7:U7)</f>
        <v/>
      </c>
      <c r="X7" s="7">
        <f>V7-W7</f>
        <v/>
      </c>
      <c r="Y7" s="7">
        <f>IF(D7="ON",I7*0.13,IF(OR(D7="NS",D7="NB",D7="NL",D7="PE"),I7*0.15,I7*0.05))</f>
        <v/>
      </c>
      <c r="Z7" s="7">
        <f>IFERROR(Y7*0.6,0)</f>
        <v/>
      </c>
      <c r="AA7" s="2" t="inlineStr">
        <is>
          <t>Basement suite</t>
        </is>
      </c>
    </row>
    <row r="8">
      <c r="A8" s="2" t="inlineStr">
        <is>
          <t>P007</t>
        </is>
      </c>
      <c r="B8" s="2" t="inlineStr">
        <is>
          <t>1012 Jasper Ave, Unit 4</t>
        </is>
      </c>
      <c r="C8" s="2" t="inlineStr">
        <is>
          <t>Edmonton</t>
        </is>
      </c>
      <c r="D8" s="2" t="inlineStr">
        <is>
          <t>AB</t>
        </is>
      </c>
      <c r="E8" s="2" t="inlineStr">
        <is>
          <t>Ethan Roy</t>
        </is>
      </c>
      <c r="F8" s="3" t="inlineStr">
        <is>
          <t>2026-01-01</t>
        </is>
      </c>
      <c r="G8" s="3" t="inlineStr">
        <is>
          <t>2026-12-31</t>
        </is>
      </c>
      <c r="H8" s="4" t="n">
        <v>2026</v>
      </c>
      <c r="I8" s="5" t="n">
        <v>1900</v>
      </c>
      <c r="J8" s="5" t="n">
        <v>60</v>
      </c>
      <c r="K8" s="5" t="n">
        <v>25</v>
      </c>
      <c r="L8" s="5" t="n">
        <v>98</v>
      </c>
      <c r="M8" s="5" t="n">
        <v>11</v>
      </c>
      <c r="N8" s="5" t="n">
        <v>7</v>
      </c>
      <c r="O8" s="5" t="n">
        <v>160</v>
      </c>
      <c r="P8" s="5" t="n">
        <v>285</v>
      </c>
      <c r="Q8" s="5" t="n">
        <v>88</v>
      </c>
      <c r="R8" s="5" t="n">
        <v>0</v>
      </c>
      <c r="S8" s="5" t="n">
        <v>110</v>
      </c>
      <c r="T8" s="5" t="n">
        <v>780</v>
      </c>
      <c r="U8" s="5" t="n">
        <v>100</v>
      </c>
      <c r="V8" s="6">
        <f>I8+J8</f>
        <v/>
      </c>
      <c r="W8" s="6">
        <f>SUM(K8:U8)</f>
        <v/>
      </c>
      <c r="X8" s="6">
        <f>V8-W8</f>
        <v/>
      </c>
      <c r="Y8" s="6">
        <f>IF(D8="ON",I8*0.13,IF(OR(D8="NS",D8="NB",D8="NL",D8="PE"),I8*0.15,I8*0.05))</f>
        <v/>
      </c>
      <c r="Z8" s="6">
        <f>IFERROR(Y8*0.6,0)</f>
        <v/>
      </c>
      <c r="AA8" s="2" t="inlineStr">
        <is>
          <t>Detached home rental</t>
        </is>
      </c>
    </row>
    <row r="9">
      <c r="A9" s="2" t="inlineStr">
        <is>
          <t>P008</t>
        </is>
      </c>
      <c r="B9" s="2" t="inlineStr">
        <is>
          <t>74 Grande Allée Est</t>
        </is>
      </c>
      <c r="C9" s="2" t="inlineStr">
        <is>
          <t>Quebec City</t>
        </is>
      </c>
      <c r="D9" s="2" t="inlineStr">
        <is>
          <t>QC</t>
        </is>
      </c>
      <c r="E9" s="2" t="inlineStr">
        <is>
          <t>Charlotte Gagnon</t>
        </is>
      </c>
      <c r="F9" s="3" t="inlineStr">
        <is>
          <t>2026-03-15</t>
        </is>
      </c>
      <c r="G9" s="3" t="inlineStr">
        <is>
          <t>2026-12-31</t>
        </is>
      </c>
      <c r="H9" s="4" t="n">
        <v>2026</v>
      </c>
      <c r="I9" s="5" t="n">
        <v>1600</v>
      </c>
      <c r="J9" s="5" t="n">
        <v>30</v>
      </c>
      <c r="K9" s="5" t="n">
        <v>0</v>
      </c>
      <c r="L9" s="5" t="n">
        <v>88</v>
      </c>
      <c r="M9" s="5" t="n">
        <v>9</v>
      </c>
      <c r="N9" s="5" t="n">
        <v>6</v>
      </c>
      <c r="O9" s="5" t="n">
        <v>120</v>
      </c>
      <c r="P9" s="5" t="n">
        <v>270</v>
      </c>
      <c r="Q9" s="5" t="n">
        <v>95</v>
      </c>
      <c r="R9" s="5" t="n">
        <v>0</v>
      </c>
      <c r="S9" s="5" t="n">
        <v>95</v>
      </c>
      <c r="T9" s="5" t="n">
        <v>700</v>
      </c>
      <c r="U9" s="5" t="n">
        <v>0</v>
      </c>
      <c r="V9" s="7">
        <f>I9+J9</f>
        <v/>
      </c>
      <c r="W9" s="7">
        <f>SUM(K9:U9)</f>
        <v/>
      </c>
      <c r="X9" s="7">
        <f>V9-W9</f>
        <v/>
      </c>
      <c r="Y9" s="7">
        <f>IF(D9="ON",I9*0.13,IF(OR(D9="NS",D9="NB",D9="NL",D9="PE"),I9*0.15,I9*0.05))</f>
        <v/>
      </c>
      <c r="Z9" s="7">
        <f>IFERROR(Y9*0.6,0)</f>
        <v/>
      </c>
      <c r="AA9" s="2" t="inlineStr">
        <is>
          <t>Student rental</t>
        </is>
      </c>
    </row>
    <row r="10">
      <c r="A10" s="2" t="inlineStr">
        <is>
          <t>P009</t>
        </is>
      </c>
      <c r="B10" s="2" t="inlineStr">
        <is>
          <t>201 Portage Ave, Unit 7</t>
        </is>
      </c>
      <c r="C10" s="2" t="inlineStr">
        <is>
          <t>Winnipeg</t>
        </is>
      </c>
      <c r="D10" s="2" t="inlineStr">
        <is>
          <t>MB</t>
        </is>
      </c>
      <c r="E10" s="2" t="inlineStr">
        <is>
          <t>William Scott</t>
        </is>
      </c>
      <c r="F10" s="3" t="inlineStr">
        <is>
          <t>2026-05-01</t>
        </is>
      </c>
      <c r="G10" s="3" t="inlineStr">
        <is>
          <t>2026-12-31</t>
        </is>
      </c>
      <c r="H10" s="4" t="n">
        <v>2026</v>
      </c>
      <c r="I10" s="5" t="n">
        <v>1700</v>
      </c>
      <c r="J10" s="5" t="n">
        <v>40</v>
      </c>
      <c r="K10" s="5" t="n">
        <v>20</v>
      </c>
      <c r="L10" s="5" t="n">
        <v>92</v>
      </c>
      <c r="M10" s="5" t="n">
        <v>10</v>
      </c>
      <c r="N10" s="5" t="n">
        <v>5</v>
      </c>
      <c r="O10" s="5" t="n">
        <v>140</v>
      </c>
      <c r="P10" s="5" t="n">
        <v>275</v>
      </c>
      <c r="Q10" s="5" t="n">
        <v>92</v>
      </c>
      <c r="R10" s="5" t="n">
        <v>0</v>
      </c>
      <c r="S10" s="5" t="n">
        <v>105</v>
      </c>
      <c r="T10" s="5" t="n">
        <v>710</v>
      </c>
      <c r="U10" s="5" t="n">
        <v>0</v>
      </c>
      <c r="V10" s="6">
        <f>I10+J10</f>
        <v/>
      </c>
      <c r="W10" s="6">
        <f>SUM(K10:U10)</f>
        <v/>
      </c>
      <c r="X10" s="6">
        <f>V10-W10</f>
        <v/>
      </c>
      <c r="Y10" s="6">
        <f>IF(D10="ON",I10*0.13,IF(OR(D10="NS",D10="NB",D10="NL",D10="PE"),I10*0.15,I10*0.05))</f>
        <v/>
      </c>
      <c r="Z10" s="6">
        <f>IFERROR(Y10*0.6,0)</f>
        <v/>
      </c>
      <c r="AA10" s="2" t="inlineStr">
        <is>
          <t>Short-term lease</t>
        </is>
      </c>
    </row>
    <row r="11">
      <c r="A11" s="2" t="inlineStr">
        <is>
          <t>P010</t>
        </is>
      </c>
      <c r="B11" s="2" t="inlineStr">
        <is>
          <t>88 Dallas Rd, Unit 2</t>
        </is>
      </c>
      <c r="C11" s="2" t="inlineStr">
        <is>
          <t>Victoria</t>
        </is>
      </c>
      <c r="D11" s="2" t="inlineStr">
        <is>
          <t>BC</t>
        </is>
      </c>
      <c r="E11" s="2" t="inlineStr">
        <is>
          <t>Ava Johnson</t>
        </is>
      </c>
      <c r="F11" s="3" t="inlineStr">
        <is>
          <t>2026-06-01</t>
        </is>
      </c>
      <c r="G11" s="3" t="inlineStr">
        <is>
          <t>2026-12-31</t>
        </is>
      </c>
      <c r="H11" s="4" t="n">
        <v>2026</v>
      </c>
      <c r="I11" s="5" t="n">
        <v>2100</v>
      </c>
      <c r="J11" s="5" t="n">
        <v>80</v>
      </c>
      <c r="K11" s="5" t="n">
        <v>35</v>
      </c>
      <c r="L11" s="5" t="n">
        <v>112</v>
      </c>
      <c r="M11" s="5" t="n">
        <v>13</v>
      </c>
      <c r="N11" s="5" t="n">
        <v>8</v>
      </c>
      <c r="O11" s="5" t="n">
        <v>180</v>
      </c>
      <c r="P11" s="5" t="n">
        <v>305</v>
      </c>
      <c r="Q11" s="5" t="n">
        <v>105</v>
      </c>
      <c r="R11" s="5" t="n">
        <v>15</v>
      </c>
      <c r="S11" s="5" t="n">
        <v>130</v>
      </c>
      <c r="T11" s="5" t="n">
        <v>880</v>
      </c>
      <c r="U11" s="5" t="n">
        <v>150</v>
      </c>
      <c r="V11" s="7">
        <f>I11+J11</f>
        <v/>
      </c>
      <c r="W11" s="7">
        <f>SUM(K11:U11)</f>
        <v/>
      </c>
      <c r="X11" s="7">
        <f>V11-W11</f>
        <v/>
      </c>
      <c r="Y11" s="7">
        <f>IF(D11="ON",I11*0.13,IF(OR(D11="NS",D11="NB",D11="NL",D11="PE"),I11*0.15,I11*0.05))</f>
        <v/>
      </c>
      <c r="Z11" s="7">
        <f>IFERROR(Y11*0.6,0)</f>
        <v/>
      </c>
      <c r="AA11" s="2" t="inlineStr">
        <is>
          <t>Detached home rental</t>
        </is>
      </c>
    </row>
    <row r="12"/>
    <row r="13">
      <c r="A13" s="8" t="inlineStr">
        <is>
          <t>TOTALS</t>
        </is>
      </c>
      <c r="I13" s="9">
        <f>SUM(I2:I11)</f>
        <v/>
      </c>
      <c r="J13" s="9">
        <f>SUM(J2:J11)</f>
        <v/>
      </c>
      <c r="K13" s="9">
        <f>SUM(K2:K11)</f>
        <v/>
      </c>
      <c r="L13" s="9">
        <f>SUM(L2:L11)</f>
        <v/>
      </c>
      <c r="M13" s="9">
        <f>SUM(M2:M11)</f>
        <v/>
      </c>
      <c r="N13" s="9">
        <f>SUM(N2:N11)</f>
        <v/>
      </c>
      <c r="O13" s="9">
        <f>SUM(O2:O11)</f>
        <v/>
      </c>
      <c r="P13" s="9">
        <f>SUM(P2:P11)</f>
        <v/>
      </c>
      <c r="Q13" s="9">
        <f>SUM(Q2:Q11)</f>
        <v/>
      </c>
      <c r="R13" s="9">
        <f>SUM(R2:R11)</f>
        <v/>
      </c>
      <c r="S13" s="9">
        <f>SUM(S2:S11)</f>
        <v/>
      </c>
      <c r="T13" s="9">
        <f>SUM(T2:T11)</f>
        <v/>
      </c>
      <c r="U13" s="9">
        <f>SUM(U2:U11)</f>
        <v/>
      </c>
      <c r="V13" s="9">
        <f>SUM(V2:V11)</f>
        <v/>
      </c>
      <c r="W13" s="9">
        <f>SUM(W2:W11)</f>
        <v/>
      </c>
      <c r="X13" s="9">
        <f>SUM(X2:X11)</f>
        <v/>
      </c>
      <c r="Y13" s="9">
        <f>SUM(Y2:Y11)</f>
        <v/>
      </c>
      <c r="Z13" s="9">
        <f>SUM(Z2:Z11)</f>
        <v/>
      </c>
    </row>
  </sheetData>
  <autoFilter ref="A1:AA1"/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72"/>
  <sheetViews>
    <sheetView workbookViewId="0">
      <selection activeCell="A1" sqref="A1"/>
    </sheetView>
  </sheetViews>
  <sheetFormatPr baseColWidth="8" defaultRowHeight="15"/>
  <cols>
    <col width="32" customWidth="1" min="1" max="1"/>
    <col width="22" customWidth="1" min="2" max="2"/>
    <col width="18" customWidth="1" min="3" max="3"/>
    <col width="18" customWidth="1" min="4" max="4"/>
    <col width="18" customWidth="1" min="5" max="5"/>
    <col width="18" customWidth="1" min="6" max="6"/>
  </cols>
  <sheetData>
    <row r="1" ht="36" customHeight="1">
      <c r="A1" s="10" t="inlineStr">
        <is>
          <t>T776 Rental Income Statement — Summary</t>
        </is>
      </c>
      <c r="B1" s="11" t="n"/>
      <c r="C1" s="11" t="n"/>
      <c r="D1" s="11" t="n"/>
      <c r="E1" s="11" t="n"/>
      <c r="F1" s="12" t="n"/>
    </row>
    <row r="2">
      <c r="A2" s="13" t="inlineStr">
        <is>
          <t>Fiscal Year: 2026</t>
        </is>
      </c>
    </row>
    <row r="3"/>
    <row r="4">
      <c r="A4" s="14" t="inlineStr">
        <is>
          <t>INCOME SUMMARY</t>
        </is>
      </c>
      <c r="B4" s="12" t="n"/>
    </row>
    <row r="5">
      <c r="A5" s="15" t="inlineStr">
        <is>
          <t>Total Gross Rent Received</t>
        </is>
      </c>
      <c r="B5" s="6">
        <f>SUM('Rental Income &amp; Expenses'!I2:I11)</f>
        <v/>
      </c>
    </row>
    <row r="6">
      <c r="A6" s="16" t="inlineStr">
        <is>
          <t>Total Parking/Other Income</t>
        </is>
      </c>
      <c r="B6" s="7">
        <f>SUM('Rental Income &amp; Expenses'!J2:J11)</f>
        <v/>
      </c>
    </row>
    <row r="7">
      <c r="A7" s="15" t="inlineStr">
        <is>
          <t>Total Income</t>
        </is>
      </c>
      <c r="B7" s="6">
        <f>SUM('Rental Income &amp; Expenses'!V2:V11)</f>
        <v/>
      </c>
    </row>
    <row r="8">
      <c r="A8" s="16" t="inlineStr">
        <is>
          <t>Total Expenses</t>
        </is>
      </c>
      <c r="B8" s="7">
        <f>SUM('Rental Income &amp; Expenses'!W2:W11)</f>
        <v/>
      </c>
    </row>
    <row r="9">
      <c r="A9" s="15" t="inlineStr">
        <is>
          <t>Net Rental Income</t>
        </is>
      </c>
      <c r="B9" s="6">
        <f>SUM('Rental Income &amp; Expenses'!X2:X11)</f>
        <v/>
      </c>
    </row>
    <row r="10">
      <c r="A10" s="16" t="inlineStr">
        <is>
          <t>Average Monthly Net Income</t>
        </is>
      </c>
      <c r="B10" s="7">
        <f>IFERROR(SUM('Rental Income &amp; Expenses'!X2:X11)/12,0)</f>
        <v/>
      </c>
    </row>
    <row r="11">
      <c r="A11" s="15" t="inlineStr">
        <is>
          <t>Profit / Loss Status</t>
        </is>
      </c>
      <c r="B11" s="17">
        <f>IF(B9&gt;0,"Profit","Loss")</f>
        <v/>
      </c>
    </row>
    <row r="12">
      <c r="A12" s="16" t="inlineStr">
        <is>
          <t>Count of Active Properties</t>
        </is>
      </c>
      <c r="B12" s="18">
        <f>COUNTA('Rental Income &amp; Expenses'!A2:A11)</f>
        <v/>
      </c>
    </row>
    <row r="13"/>
    <row r="14"/>
    <row r="15">
      <c r="A15" s="14" t="inlineStr">
        <is>
          <t>EXPENSE BREAKDOWN</t>
        </is>
      </c>
      <c r="B15" s="11" t="n"/>
      <c r="C15" s="12" t="n"/>
    </row>
    <row r="16">
      <c r="A16" s="19" t="inlineStr">
        <is>
          <t>Expense Category</t>
        </is>
      </c>
      <c r="B16" s="19" t="inlineStr">
        <is>
          <t>Total ($)</t>
        </is>
      </c>
      <c r="C16" s="19" t="inlineStr">
        <is>
          <t>% of Total Expenses</t>
        </is>
      </c>
    </row>
    <row r="17">
      <c r="A17" s="20" t="inlineStr">
        <is>
          <t>Advertising</t>
        </is>
      </c>
      <c r="B17" s="6">
        <f>SUM('Rental Income &amp; Expenses'!K2:K11)</f>
        <v/>
      </c>
      <c r="C17" s="21">
        <f>IFERROR(B17/B9,0)</f>
        <v/>
      </c>
    </row>
    <row r="18">
      <c r="A18" s="22" t="inlineStr">
        <is>
          <t>Insurance</t>
        </is>
      </c>
      <c r="B18" s="7">
        <f>SUM('Rental Income &amp; Expenses'!L2:L11)</f>
        <v/>
      </c>
      <c r="C18" s="23">
        <f>IFERROR(B18/B9,0)</f>
        <v/>
      </c>
    </row>
    <row r="19">
      <c r="A19" s="20" t="inlineStr">
        <is>
          <t>Interest &amp; Bank Charges</t>
        </is>
      </c>
      <c r="B19" s="6">
        <f>SUM('Rental Income &amp; Expenses'!M2:M11)</f>
        <v/>
      </c>
      <c r="C19" s="21">
        <f>IFERROR(B19/B9,0)</f>
        <v/>
      </c>
    </row>
    <row r="20">
      <c r="A20" s="22" t="inlineStr">
        <is>
          <t>Office Supplies</t>
        </is>
      </c>
      <c r="B20" s="7">
        <f>SUM('Rental Income &amp; Expenses'!N2:N11)</f>
        <v/>
      </c>
      <c r="C20" s="23">
        <f>IFERROR(B20/B9,0)</f>
        <v/>
      </c>
    </row>
    <row r="21">
      <c r="A21" s="20" t="inlineStr">
        <is>
          <t>Repairs &amp; Maintenance</t>
        </is>
      </c>
      <c r="B21" s="6">
        <f>SUM('Rental Income &amp; Expenses'!O2:O11)</f>
        <v/>
      </c>
      <c r="C21" s="21">
        <f>IFERROR(B21/B9,0)</f>
        <v/>
      </c>
    </row>
    <row r="22">
      <c r="A22" s="22" t="inlineStr">
        <is>
          <t>Property Taxes</t>
        </is>
      </c>
      <c r="B22" s="7">
        <f>SUM('Rental Income &amp; Expenses'!P2:P11)</f>
        <v/>
      </c>
      <c r="C22" s="23">
        <f>IFERROR(B22/B9,0)</f>
        <v/>
      </c>
    </row>
    <row r="23">
      <c r="A23" s="20" t="inlineStr">
        <is>
          <t>Utilities</t>
        </is>
      </c>
      <c r="B23" s="6">
        <f>SUM('Rental Income &amp; Expenses'!Q2:Q11)</f>
        <v/>
      </c>
      <c r="C23" s="21">
        <f>IFERROR(B23/B9,0)</f>
        <v/>
      </c>
    </row>
    <row r="24">
      <c r="A24" s="22" t="inlineStr">
        <is>
          <t>Travel</t>
        </is>
      </c>
      <c r="B24" s="7">
        <f>SUM('Rental Income &amp; Expenses'!R2:R11)</f>
        <v/>
      </c>
      <c r="C24" s="23">
        <f>IFERROR(B24/B9,0)</f>
        <v/>
      </c>
    </row>
    <row r="25">
      <c r="A25" s="20" t="inlineStr">
        <is>
          <t>Management &amp; Administration</t>
        </is>
      </c>
      <c r="B25" s="6">
        <f>SUM('Rental Income &amp; Expenses'!S2:S11)</f>
        <v/>
      </c>
      <c r="C25" s="21">
        <f>IFERROR(B25/B9,0)</f>
        <v/>
      </c>
    </row>
    <row r="26">
      <c r="A26" s="22" t="inlineStr">
        <is>
          <t>Mortgage Interest</t>
        </is>
      </c>
      <c r="B26" s="7">
        <f>SUM('Rental Income &amp; Expenses'!T2:T11)</f>
        <v/>
      </c>
      <c r="C26" s="23">
        <f>IFERROR(B26/B9,0)</f>
        <v/>
      </c>
    </row>
    <row r="27">
      <c r="A27" s="20" t="inlineStr">
        <is>
          <t>Capital Cost Allowance (CCA)</t>
        </is>
      </c>
      <c r="B27" s="6">
        <f>SUM('Rental Income &amp; Expenses'!U2:U11)</f>
        <v/>
      </c>
      <c r="C27" s="21">
        <f>IFERROR(B27/B9,0)</f>
        <v/>
      </c>
    </row>
    <row r="28"/>
    <row r="29"/>
    <row r="30">
      <c r="A30" s="14" t="inlineStr">
        <is>
          <t>PROVINCE BREAKDOWN</t>
        </is>
      </c>
      <c r="B30" s="11" t="n"/>
      <c r="C30" s="12" t="n"/>
    </row>
    <row r="31">
      <c r="A31" s="19" t="inlineStr">
        <is>
          <t>Province</t>
        </is>
      </c>
      <c r="B31" s="19" t="inlineStr">
        <is>
          <t>Count of Properties</t>
        </is>
      </c>
      <c r="C31" s="19" t="inlineStr">
        <is>
          <t>Total Net Income ($)</t>
        </is>
      </c>
    </row>
    <row r="32">
      <c r="A32" s="24" t="inlineStr">
        <is>
          <t>ON</t>
        </is>
      </c>
      <c r="B32" s="24">
        <f>COUNTIF('Rental Income &amp; Expenses'!D2:D11,A32)</f>
        <v/>
      </c>
      <c r="C32" s="6">
        <f>IFERROR(SUMIF('Rental Income &amp; Expenses'!D2:D11,A32,'Rental Income &amp; Expenses'!X2:X11),0)</f>
        <v/>
      </c>
    </row>
    <row r="33">
      <c r="A33" s="25" t="inlineStr">
        <is>
          <t>QC</t>
        </is>
      </c>
      <c r="B33" s="25">
        <f>COUNTIF('Rental Income &amp; Expenses'!D2:D11,A33)</f>
        <v/>
      </c>
      <c r="C33" s="7">
        <f>IFERROR(SUMIF('Rental Income &amp; Expenses'!D2:D11,A33,'Rental Income &amp; Expenses'!X2:X11),0)</f>
        <v/>
      </c>
    </row>
    <row r="34">
      <c r="A34" s="24" t="inlineStr">
        <is>
          <t>BC</t>
        </is>
      </c>
      <c r="B34" s="24">
        <f>COUNTIF('Rental Income &amp; Expenses'!D2:D11,A34)</f>
        <v/>
      </c>
      <c r="C34" s="6">
        <f>IFERROR(SUMIF('Rental Income &amp; Expenses'!D2:D11,A34,'Rental Income &amp; Expenses'!X2:X11),0)</f>
        <v/>
      </c>
    </row>
    <row r="35">
      <c r="A35" s="25" t="inlineStr">
        <is>
          <t>AB</t>
        </is>
      </c>
      <c r="B35" s="25">
        <f>COUNTIF('Rental Income &amp; Expenses'!D2:D11,A35)</f>
        <v/>
      </c>
      <c r="C35" s="7">
        <f>IFERROR(SUMIF('Rental Income &amp; Expenses'!D2:D11,A35,'Rental Income &amp; Expenses'!X2:X11),0)</f>
        <v/>
      </c>
    </row>
    <row r="36">
      <c r="A36" s="24" t="inlineStr">
        <is>
          <t>NS</t>
        </is>
      </c>
      <c r="B36" s="24">
        <f>COUNTIF('Rental Income &amp; Expenses'!D2:D11,A36)</f>
        <v/>
      </c>
      <c r="C36" s="6">
        <f>IFERROR(SUMIF('Rental Income &amp; Expenses'!D2:D11,A36,'Rental Income &amp; Expenses'!X2:X11),0)</f>
        <v/>
      </c>
    </row>
    <row r="37">
      <c r="A37" s="25" t="inlineStr">
        <is>
          <t>MB</t>
        </is>
      </c>
      <c r="B37" s="25">
        <f>COUNTIF('Rental Income &amp; Expenses'!D2:D11,A37)</f>
        <v/>
      </c>
      <c r="C37" s="7">
        <f>IFERROR(SUMIF('Rental Income &amp; Expenses'!D2:D11,A37,'Rental Income &amp; Expenses'!X2:X11),0)</f>
        <v/>
      </c>
    </row>
    <row r="38"/>
    <row r="39"/>
    <row r="40">
      <c r="A40" s="14" t="inlineStr">
        <is>
          <t>PROPERTY LOOKUP BY ID</t>
        </is>
      </c>
      <c r="B40" s="11" t="n"/>
      <c r="C40" s="12" t="n"/>
    </row>
    <row r="41">
      <c r="A41" s="26" t="inlineStr">
        <is>
          <t>Enter Property ID:</t>
        </is>
      </c>
      <c r="B41" s="4" t="inlineStr">
        <is>
          <t>P001</t>
        </is>
      </c>
    </row>
    <row r="42">
      <c r="A42" s="15" t="inlineStr">
        <is>
          <t>Address</t>
        </is>
      </c>
      <c r="B42" s="20">
        <f>IFERROR(VLOOKUP(B41,'Rental Income &amp; Expenses'!A2:AA11,2,FALSE),"Not found")</f>
        <v/>
      </c>
    </row>
    <row r="43">
      <c r="A43" s="16" t="inlineStr">
        <is>
          <t>Tenant</t>
        </is>
      </c>
      <c r="B43" s="22">
        <f>IFERROR(VLOOKUP(B41,'Rental Income &amp; Expenses'!A2:AA11,5,FALSE),"Not found")</f>
        <v/>
      </c>
    </row>
    <row r="44">
      <c r="A44" s="15" t="inlineStr">
        <is>
          <t>Gross Rent ($)</t>
        </is>
      </c>
      <c r="B44" s="27">
        <f>IFERROR(VLOOKUP(B41,'Rental Income &amp; Expenses'!A2:AA11,9,FALSE),"Not found")</f>
        <v/>
      </c>
    </row>
    <row r="45">
      <c r="A45" s="16" t="inlineStr">
        <is>
          <t>Net Rental Income ($)</t>
        </is>
      </c>
      <c r="B45" s="28">
        <f>IFERROR(VLOOKUP(B41,'Rental Income &amp; Expenses'!A2:AA11,24,FALSE),"Not found")</f>
        <v/>
      </c>
    </row>
    <row r="46"/>
    <row r="47"/>
    <row r="48">
      <c r="E48" s="8" t="inlineStr">
        <is>
          <t>Property</t>
        </is>
      </c>
      <c r="F48" s="8" t="inlineStr">
        <is>
          <t>Gross Rent</t>
        </is>
      </c>
      <c r="G48" s="8" t="inlineStr">
        <is>
          <t>Total Expenses</t>
        </is>
      </c>
      <c r="H48" s="8" t="inlineStr">
        <is>
          <t>Net Income</t>
        </is>
      </c>
    </row>
    <row r="49">
      <c r="E49" s="29" t="inlineStr">
        <is>
          <t>P001</t>
        </is>
      </c>
      <c r="F49" s="30">
        <f>IFERROR(VLOOKUP("P001",'Rental Income &amp; Expenses'!A2:AA11,9,FALSE),0)</f>
        <v/>
      </c>
      <c r="G49" s="30">
        <f>IFERROR(VLOOKUP("P001",'Rental Income &amp; Expenses'!A2:AA11,23,FALSE),0)</f>
        <v/>
      </c>
      <c r="H49" s="30">
        <f>IFERROR(VLOOKUP("P001",'Rental Income &amp; Expenses'!A2:AA11,24,FALSE),0)</f>
        <v/>
      </c>
    </row>
    <row r="50">
      <c r="E50" s="29" t="inlineStr">
        <is>
          <t>P002</t>
        </is>
      </c>
      <c r="F50" s="30">
        <f>IFERROR(VLOOKUP("P002",'Rental Income &amp; Expenses'!A2:AA11,9,FALSE),0)</f>
        <v/>
      </c>
      <c r="G50" s="30">
        <f>IFERROR(VLOOKUP("P002",'Rental Income &amp; Expenses'!A2:AA11,23,FALSE),0)</f>
        <v/>
      </c>
      <c r="H50" s="30">
        <f>IFERROR(VLOOKUP("P002",'Rental Income &amp; Expenses'!A2:AA11,24,FALSE),0)</f>
        <v/>
      </c>
    </row>
    <row r="51">
      <c r="E51" s="29" t="inlineStr">
        <is>
          <t>P003</t>
        </is>
      </c>
      <c r="F51" s="30">
        <f>IFERROR(VLOOKUP("P003",'Rental Income &amp; Expenses'!A2:AA11,9,FALSE),0)</f>
        <v/>
      </c>
      <c r="G51" s="30">
        <f>IFERROR(VLOOKUP("P003",'Rental Income &amp; Expenses'!A2:AA11,23,FALSE),0)</f>
        <v/>
      </c>
      <c r="H51" s="30">
        <f>IFERROR(VLOOKUP("P003",'Rental Income &amp; Expenses'!A2:AA11,24,FALSE),0)</f>
        <v/>
      </c>
    </row>
    <row r="52">
      <c r="E52" s="29" t="inlineStr">
        <is>
          <t>P004</t>
        </is>
      </c>
      <c r="F52" s="30">
        <f>IFERROR(VLOOKUP("P004",'Rental Income &amp; Expenses'!A2:AA11,9,FALSE),0)</f>
        <v/>
      </c>
      <c r="G52" s="30">
        <f>IFERROR(VLOOKUP("P004",'Rental Income &amp; Expenses'!A2:AA11,23,FALSE),0)</f>
        <v/>
      </c>
      <c r="H52" s="30">
        <f>IFERROR(VLOOKUP("P004",'Rental Income &amp; Expenses'!A2:AA11,24,FALSE),0)</f>
        <v/>
      </c>
    </row>
    <row r="53">
      <c r="E53" s="29" t="inlineStr">
        <is>
          <t>P005</t>
        </is>
      </c>
      <c r="F53" s="30">
        <f>IFERROR(VLOOKUP("P005",'Rental Income &amp; Expenses'!A2:AA11,9,FALSE),0)</f>
        <v/>
      </c>
      <c r="G53" s="30">
        <f>IFERROR(VLOOKUP("P005",'Rental Income &amp; Expenses'!A2:AA11,23,FALSE),0)</f>
        <v/>
      </c>
      <c r="H53" s="30">
        <f>IFERROR(VLOOKUP("P005",'Rental Income &amp; Expenses'!A2:AA11,24,FALSE),0)</f>
        <v/>
      </c>
    </row>
    <row r="54">
      <c r="E54" s="29" t="inlineStr">
        <is>
          <t>P006</t>
        </is>
      </c>
      <c r="F54" s="30">
        <f>IFERROR(VLOOKUP("P006",'Rental Income &amp; Expenses'!A2:AA11,9,FALSE),0)</f>
        <v/>
      </c>
      <c r="G54" s="30">
        <f>IFERROR(VLOOKUP("P006",'Rental Income &amp; Expenses'!A2:AA11,23,FALSE),0)</f>
        <v/>
      </c>
      <c r="H54" s="30">
        <f>IFERROR(VLOOKUP("P006",'Rental Income &amp; Expenses'!A2:AA11,24,FALSE),0)</f>
        <v/>
      </c>
    </row>
    <row r="55">
      <c r="E55" s="29" t="inlineStr">
        <is>
          <t>P007</t>
        </is>
      </c>
      <c r="F55" s="30">
        <f>IFERROR(VLOOKUP("P007",'Rental Income &amp; Expenses'!A2:AA11,9,FALSE),0)</f>
        <v/>
      </c>
      <c r="G55" s="30">
        <f>IFERROR(VLOOKUP("P007",'Rental Income &amp; Expenses'!A2:AA11,23,FALSE),0)</f>
        <v/>
      </c>
      <c r="H55" s="30">
        <f>IFERROR(VLOOKUP("P007",'Rental Income &amp; Expenses'!A2:AA11,24,FALSE),0)</f>
        <v/>
      </c>
    </row>
    <row r="56">
      <c r="E56" s="29" t="inlineStr">
        <is>
          <t>P008</t>
        </is>
      </c>
      <c r="F56" s="30">
        <f>IFERROR(VLOOKUP("P008",'Rental Income &amp; Expenses'!A2:AA11,9,FALSE),0)</f>
        <v/>
      </c>
      <c r="G56" s="30">
        <f>IFERROR(VLOOKUP("P008",'Rental Income &amp; Expenses'!A2:AA11,23,FALSE),0)</f>
        <v/>
      </c>
      <c r="H56" s="30">
        <f>IFERROR(VLOOKUP("P008",'Rental Income &amp; Expenses'!A2:AA11,24,FALSE),0)</f>
        <v/>
      </c>
    </row>
    <row r="57">
      <c r="E57" s="29" t="inlineStr">
        <is>
          <t>P009</t>
        </is>
      </c>
      <c r="F57" s="30">
        <f>IFERROR(VLOOKUP("P009",'Rental Income &amp; Expenses'!A2:AA11,9,FALSE),0)</f>
        <v/>
      </c>
      <c r="G57" s="30">
        <f>IFERROR(VLOOKUP("P009",'Rental Income &amp; Expenses'!A2:AA11,23,FALSE),0)</f>
        <v/>
      </c>
      <c r="H57" s="30">
        <f>IFERROR(VLOOKUP("P009",'Rental Income &amp; Expenses'!A2:AA11,24,FALSE),0)</f>
        <v/>
      </c>
    </row>
    <row r="58">
      <c r="E58" s="29" t="inlineStr">
        <is>
          <t>P010</t>
        </is>
      </c>
      <c r="F58" s="30">
        <f>IFERROR(VLOOKUP("P010",'Rental Income &amp; Expenses'!A2:AA11,9,FALSE),0)</f>
        <v/>
      </c>
      <c r="G58" s="30">
        <f>IFERROR(VLOOKUP("P010",'Rental Income &amp; Expenses'!A2:AA11,23,FALSE),0)</f>
        <v/>
      </c>
      <c r="H58" s="30">
        <f>IFERROR(VLOOKUP("P010",'Rental Income &amp; Expenses'!A2:AA11,24,FALSE),0)</f>
        <v/>
      </c>
    </row>
    <row r="59"/>
    <row r="60"/>
    <row r="61">
      <c r="E61" s="8" t="inlineStr">
        <is>
          <t>Expense Category</t>
        </is>
      </c>
      <c r="F61" s="8" t="inlineStr">
        <is>
          <t>Total ($)</t>
        </is>
      </c>
    </row>
    <row r="62">
      <c r="E62" s="29" t="inlineStr">
        <is>
          <t>Advertising</t>
        </is>
      </c>
      <c r="F62" s="30">
        <f>SUM('Rental Income &amp; Expenses'!K2:K11)</f>
        <v/>
      </c>
    </row>
    <row r="63">
      <c r="E63" s="29" t="inlineStr">
        <is>
          <t>Insurance</t>
        </is>
      </c>
      <c r="F63" s="30">
        <f>SUM('Rental Income &amp; Expenses'!L2:L11)</f>
        <v/>
      </c>
    </row>
    <row r="64">
      <c r="E64" s="29" t="inlineStr">
        <is>
          <t>Interest/Bank</t>
        </is>
      </c>
      <c r="F64" s="30">
        <f>SUM('Rental Income &amp; Expenses'!M2:M11)</f>
        <v/>
      </c>
    </row>
    <row r="65">
      <c r="E65" s="29" t="inlineStr">
        <is>
          <t>Office Supplies</t>
        </is>
      </c>
      <c r="F65" s="30">
        <f>SUM('Rental Income &amp; Expenses'!N2:N11)</f>
        <v/>
      </c>
    </row>
    <row r="66">
      <c r="E66" s="29" t="inlineStr">
        <is>
          <t>Repairs/Maint.</t>
        </is>
      </c>
      <c r="F66" s="30">
        <f>SUM('Rental Income &amp; Expenses'!O2:O11)</f>
        <v/>
      </c>
    </row>
    <row r="67">
      <c r="E67" s="29" t="inlineStr">
        <is>
          <t>Property Taxes</t>
        </is>
      </c>
      <c r="F67" s="30">
        <f>SUM('Rental Income &amp; Expenses'!P2:P11)</f>
        <v/>
      </c>
    </row>
    <row r="68">
      <c r="E68" s="29" t="inlineStr">
        <is>
          <t>Utilities</t>
        </is>
      </c>
      <c r="F68" s="30">
        <f>SUM('Rental Income &amp; Expenses'!Q2:Q11)</f>
        <v/>
      </c>
    </row>
    <row r="69">
      <c r="E69" s="29" t="inlineStr">
        <is>
          <t>Travel</t>
        </is>
      </c>
      <c r="F69" s="30">
        <f>SUM('Rental Income &amp; Expenses'!R2:R11)</f>
        <v/>
      </c>
    </row>
    <row r="70">
      <c r="E70" s="29" t="inlineStr">
        <is>
          <t>Mgmt/Admin</t>
        </is>
      </c>
      <c r="F70" s="30">
        <f>SUM('Rental Income &amp; Expenses'!S2:S11)</f>
        <v/>
      </c>
    </row>
    <row r="71">
      <c r="E71" s="29" t="inlineStr">
        <is>
          <t>Mortgage Int.</t>
        </is>
      </c>
      <c r="F71" s="30">
        <f>SUM('Rental Income &amp; Expenses'!T2:T11)</f>
        <v/>
      </c>
    </row>
    <row r="72">
      <c r="E72" s="29" t="inlineStr">
        <is>
          <t>CCA</t>
        </is>
      </c>
      <c r="F72" s="30">
        <f>SUM('Rental Income &amp; Expenses'!U2:U11)</f>
        <v/>
      </c>
    </row>
  </sheetData>
  <mergeCells count="5">
    <mergeCell ref="A1:F1"/>
    <mergeCell ref="A4:B4"/>
    <mergeCell ref="A15:C15"/>
    <mergeCell ref="A30:C30"/>
    <mergeCell ref="A40:C40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11"/>
  <sheetViews>
    <sheetView workbookViewId="0">
      <selection activeCell="A1" sqref="A1"/>
    </sheetView>
  </sheetViews>
  <sheetFormatPr baseColWidth="8" defaultRowHeight="15"/>
  <cols>
    <col width="14" customWidth="1" min="1" max="1"/>
    <col width="80" customWidth="1" min="2" max="2"/>
  </cols>
  <sheetData>
    <row r="1" ht="36" customHeight="1">
      <c r="A1" s="31" t="inlineStr">
        <is>
          <t>T776 Rental Income Statement — User Guide &amp; Instructions</t>
        </is>
      </c>
      <c r="B1" s="12" t="n"/>
    </row>
    <row r="2" ht="45" customHeight="1">
      <c r="A2" s="32" t="inlineStr">
        <is>
          <t>SECTION</t>
        </is>
      </c>
      <c r="B2" s="33" t="inlineStr">
        <is>
          <t>GUIDANCE</t>
        </is>
      </c>
    </row>
    <row r="3" ht="90" customHeight="1">
      <c r="A3" s="34" t="inlineStr">
        <is>
          <t>Overview</t>
        </is>
      </c>
      <c r="B3" s="35" t="inlineStr">
        <is>
          <t>This workbook is designed to assist Canadian property owners in organising rental income and expense data for CRA Form T776 (Statement of Real Estate Rentals). It is a planning and data-entry aide only — it does NOT constitute tax advice. Please consult a qualified Canadian tax professional before filing.</t>
        </is>
      </c>
    </row>
    <row r="4" ht="90" customHeight="1">
      <c r="A4" s="36" t="inlineStr">
        <is>
          <t>Sheet 1:
Rental Income
&amp; Expenses</t>
        </is>
      </c>
      <c r="B4" s="37" t="inlineStr">
        <is>
          <t>Enter one rental property per row. Fill in all yellow (input) cells:
  • Property ID: A unique identifier (e.g., P001, P002).
  • Property Address / City / Province: Full civic address and Canadian province abbreviation (ON, QC, BC, AB, NS, NB, MB, SK, NL, PE).
  • Tenant Name: Legal name of primary tenant.
  • Lease Start / Lease End: Dates in YYYY-MM-DD format (Canadian standard).
  • Fiscal Year: Tax year (e.g., 2026).
  • Gross Rent Received: Total rent payments received in the fiscal year (CAD $).
  • Parking/Other Income: Any additional rental income (parking, laundry, storage).
  • Expense columns (Advertising through CCA): Enter actual deductible amounts paid.
Calculated columns (Total Income, Total Expenses, Net Rental Income, GST/HST) are auto-computed — do not edit.</t>
        </is>
      </c>
    </row>
    <row r="5" ht="90" customHeight="1">
      <c r="A5" s="34" t="inlineStr">
        <is>
          <t>Sheet 2:
T776 Summary</t>
        </is>
      </c>
      <c r="B5" s="35" t="inlineStr">
        <is>
          <t>The Summary sheet automatically pulls data from Sheet 1 using SUM, AVERAGE, COUNTIF, SUMIF, and VLOOKUP formulas.
  • Review income and expense totals for the fiscal year at a glance.
  • The Property Lookup section allows you to enter a Property ID and retrieve key details.
  • Charts visualise rent vs. expenses vs. net income by property, and the expense mix breakdown.
  • Province Breakdown shows count and net income by province.</t>
        </is>
      </c>
    </row>
    <row r="6" ht="90" customHeight="1">
      <c r="A6" s="36" t="inlineStr">
        <is>
          <t>GST/HST Notes</t>
        </is>
      </c>
      <c r="B6" s="37" t="inlineStr">
        <is>
          <t>GST/HST applicability depends on your situation:
  • ON (Ontario): 13% HST applies if you are a registrant.
  • NS, NB, NL, PE (Atlantic provinces): 15% HST.
  • Other provinces (BC, AB, QC, MB, SK): 5% GST.
  • Long-term residential rentals are generally EXEMPT from GST/HST. Short-term rentals (&lt; 30 days) may be taxable.
  • The GST/HST Collected column in this workbook is a REFERENCE ONLY. Confirm your registration status with CRA.
  • GST/HST Remitted is a simplified placeholder (60% of collected as an estimate). Adjust as required.</t>
        </is>
      </c>
    </row>
    <row r="7" ht="90" customHeight="1">
      <c r="A7" s="34" t="inlineStr">
        <is>
          <t>CCA Notes</t>
        </is>
      </c>
      <c r="B7" s="35" t="inlineStr">
        <is>
          <t>Capital Cost Allowance (CCA) is an optional deduction for the depreciation of depreciable property used to earn rental income.
  • CCA cannot create or increase a rental loss — it can only reduce net rental income to zero.
  • Enter the CCA amount only if you have calculated it using the CCA schedule on your T776 form.
  • Consult your tax professional or the CRA T4002 guide (Self-employed Business, Professional, Commission, Farming, and Fishing Income).</t>
        </is>
      </c>
    </row>
    <row r="8" ht="90" customHeight="1">
      <c r="A8" s="36" t="inlineStr">
        <is>
          <t>Receipts &amp;
Record-Keeping</t>
        </is>
      </c>
      <c r="B8" s="37" t="inlineStr">
        <is>
          <t>CRA requires you to keep all supporting documents for at least 6 years from the end of the tax year they relate to:
  • Rental agreements / leases.
  • Receipts for all deductible expenses (repairs, insurance, utilities, management fees, etc.).
  • Mortgage statements showing interest paid.
  • Property tax assessment notices.
  • Travel logs if claiming vehicle/travel expenses.</t>
        </is>
      </c>
    </row>
    <row r="9" ht="90" customHeight="1">
      <c r="A9" s="34" t="inlineStr">
        <is>
          <t>Canadian
Formatting</t>
        </is>
      </c>
      <c r="B9" s="35" t="inlineStr">
        <is>
          <t>This workbook uses Canadian formatting standards:
  • Currency: $1,234.56 (CAD, comma as thousands separator, period as decimal).
  • Dates: YYYY-MM-DD (ISO 8601 / Canadian standard).
  • Province abbreviations follow Canada Post standards (ON, QC, BC, AB, MB, SK, NS, NB, NL, PE, NT, YT, NU).
  • Business Number (BN) format: 123456789RT0001 (if required for GST/HST remittance reporting).</t>
        </is>
      </c>
    </row>
    <row r="10" ht="90" customHeight="1">
      <c r="A10" s="36" t="inlineStr">
        <is>
          <t>CRA Resources</t>
        </is>
      </c>
      <c r="B10" s="37" t="inlineStr">
        <is>
          <t>For official T776 instructions and guidance:
  • CRA Form T776: canada.ca/en/revenue-agency/services/forms-publications/forms/t776.html
  • Guide T4036 (Rental Income): canada.ca/en/revenue-agency/services/forms-publications/publications/t4036.html
  • My Account (CRA): canada.ca/en/revenue-agency/services/e-services/digital-services-individuals/account-individuals.html
  • This workbook is NOT an official CRA product and does not replace the T776 form.</t>
        </is>
      </c>
    </row>
    <row r="11" ht="90" customHeight="1">
      <c r="A11" s="34" t="inlineStr">
        <is>
          <t>Disclaimer</t>
        </is>
      </c>
      <c r="B11" s="35" t="inlineStr">
        <is>
          <t>This template is provided for informational and organisational purposes only. It does not constitute legal or tax advice. Always verify figures against official CRA guidelines and consult a Chartered Professional Accountant (CPA) or registered tax professional for your specific situation.</t>
        </is>
      </c>
    </row>
  </sheetData>
  <mergeCells count="1"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2026-06-18T12:53:55Z</dcterms:created>
  <dcterms:modified xmlns:dcterms="http://purl.org/dc/terms/" xmlns:xsi="http://www.w3.org/2001/XMLSchema-instance" xsi:type="dcterms:W3CDTF">2026-06-18T12:53:55Z</dcterms:modified>
</cp:coreProperties>
</file>