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FSA_Tracker" sheetId="1" state="visible" r:id="rId1"/>
    <sheet xmlns:r="http://schemas.openxmlformats.org/officeDocument/2006/relationships" name="Summary_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14B8A6"/>
      <sz val="10"/>
    </font>
    <font>
      <name val="Calibri"/>
      <b val="1"/>
      <color rgb="00FFFFFF"/>
      <sz val="15"/>
    </font>
    <font>
      <name val="Calibri"/>
      <i val="1"/>
      <color rgb="0064748B"/>
      <sz val="10"/>
    </font>
    <font>
      <name val="Calibri"/>
      <b val="1"/>
      <color rgb="001E293B"/>
      <sz val="12"/>
    </font>
    <font>
      <name val="Calibri"/>
      <b val="1"/>
      <color rgb="001E293B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center"/>
    </xf>
    <xf numFmtId="1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0" fillId="2" borderId="1" pivotButton="0" quotePrefix="0" xfId="0"/>
    <xf numFmtId="164" fontId="5" fillId="2" borderId="1" applyAlignment="1" pivotButton="0" quotePrefix="0" xfId="0">
      <alignment horizontal="right" vertical="center"/>
    </xf>
    <xf numFmtId="164" fontId="6" fillId="2" borderId="1" applyAlignment="1" pivotButton="0" quotePrefix="0" xfId="0">
      <alignment horizontal="right" vertical="center"/>
    </xf>
    <xf numFmtId="0" fontId="7" fillId="2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" fontId="3" fillId="6" borderId="1" applyAlignment="1" pivotButton="0" quotePrefix="0" xfId="0">
      <alignment horizontal="right" vertical="center"/>
    </xf>
    <xf numFmtId="0" fontId="4" fillId="7" borderId="1" applyAlignment="1" pivotButton="0" quotePrefix="0" xfId="0">
      <alignment horizontal="left" vertical="center"/>
    </xf>
    <xf numFmtId="164" fontId="3" fillId="6" borderId="1" applyAlignment="1" pivotButton="0" quotePrefix="0" xfId="0">
      <alignment horizontal="right" vertical="center"/>
    </xf>
    <xf numFmtId="0" fontId="3" fillId="7" borderId="1" applyAlignment="1" pivotButton="0" quotePrefix="0" xfId="0">
      <alignment horizontal="left" vertical="center"/>
    </xf>
    <xf numFmtId="10" fontId="3" fillId="6" borderId="1" applyAlignment="1" pivotButton="0" quotePrefix="0" xfId="0">
      <alignment horizontal="right" vertical="center"/>
    </xf>
    <xf numFmtId="0" fontId="9" fillId="0" borderId="0" pivotButton="0" quotePrefix="0" xfId="0"/>
    <xf numFmtId="0" fontId="10" fillId="8" borderId="1" applyAlignment="1" pivotButton="0" quotePrefix="0" xfId="0">
      <alignment horizontal="left" vertical="top" wrapText="1"/>
    </xf>
    <xf numFmtId="0" fontId="3" fillId="7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color rgb="0016A34A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TFSA Balance by Year</a:t>
            </a:r>
          </a:p>
        </rich>
      </tx>
    </title>
    <plotArea>
      <lineChart>
        <grouping val="standard"/>
        <ser>
          <idx val="0"/>
          <order val="0"/>
          <tx>
            <strRef>
              <f>'TFSA_Tracker'!I2</f>
            </strRef>
          </tx>
          <spPr>
            <a:ln xmlns:a="http://schemas.openxmlformats.org/drawingml/2006/main" w="20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'TFSA_Tracker'!$A$3:$A$10</f>
            </numRef>
          </cat>
          <val>
            <numRef>
              <f>'TFSA_Tracker'!$I$3:$I$10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Balance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Contributions vs Withdrawals by Year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'TFSA_Tracker'!F2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'TFSA_Tracker'!$A$3:$A$10</f>
            </numRef>
          </cat>
          <val>
            <numRef>
              <f>'TFSA_Tracker'!$F$3:$F$10</f>
            </numRef>
          </val>
        </ser>
        <ser>
          <idx val="1"/>
          <order val="1"/>
          <tx>
            <strRef>
              <f>'TFSA_Tracker'!G2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'TFSA_Tracker'!$A$3:$A$10</f>
            </numRef>
          </cat>
          <val>
            <numRef>
              <f>'TFSA_Tracker'!$G$3:$G$10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17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34</row>
      <rowOff>0</rowOff>
    </from>
    <ext cx="720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20" customWidth="1" min="3" max="3"/>
    <col width="18" customWidth="1" min="4" max="4"/>
    <col width="18" customWidth="1" min="5" max="5"/>
    <col width="18" customWidth="1" min="6" max="6"/>
    <col width="15" customWidth="1" min="7" max="7"/>
    <col width="20" customWidth="1" min="8" max="8"/>
    <col width="20" customWidth="1" min="9" max="9"/>
    <col width="20" customWidth="1" min="10" max="10"/>
    <col width="20" customWidth="1" min="11" max="11"/>
    <col width="38" customWidth="1" min="12" max="12"/>
  </cols>
  <sheetData>
    <row r="1" ht="32" customHeight="1">
      <c r="A1" s="1" t="inlineStr">
        <is>
          <t>TFSA Contribution Limit Tracker — Canada (CAD)</t>
        </is>
      </c>
    </row>
    <row r="2" ht="42" customHeight="1">
      <c r="A2" s="2" t="inlineStr">
        <is>
          <t>Year</t>
        </is>
      </c>
      <c r="B2" s="2" t="inlineStr">
        <is>
          <t>CRA TFSA Room at
Start of Year ($)</t>
        </is>
      </c>
      <c r="C2" s="2" t="inlineStr">
        <is>
          <t>New Contribution
Room Added ($)</t>
        </is>
      </c>
      <c r="D2" s="2" t="inlineStr">
        <is>
          <t>Prior Year
Carryforward ($)</t>
        </is>
      </c>
      <c r="E2" s="2" t="inlineStr">
        <is>
          <t>Total Available
Room ($)</t>
        </is>
      </c>
      <c r="F2" s="2" t="inlineStr">
        <is>
          <t>Contributions
Made ($)</t>
        </is>
      </c>
      <c r="G2" s="2" t="inlineStr">
        <is>
          <t>Withdrawals
($)</t>
        </is>
      </c>
      <c r="H2" s="2" t="inlineStr">
        <is>
          <t>Investment
Growth/Loss ($)</t>
        </is>
      </c>
      <c r="I2" s="2" t="inlineStr">
        <is>
          <t>End-of-Year
TFSA Balance ($)</t>
        </is>
      </c>
      <c r="J2" s="2" t="inlineStr">
        <is>
          <t>Overcontribution
Amount ($)</t>
        </is>
      </c>
      <c r="K2" s="2" t="inlineStr">
        <is>
          <t>Available Room
at Year End ($)</t>
        </is>
      </c>
      <c r="L2" s="2" t="inlineStr">
        <is>
          <t>Notes</t>
        </is>
      </c>
    </row>
    <row r="3" ht="18" customHeight="1">
      <c r="A3" s="3" t="n">
        <v>2019</v>
      </c>
      <c r="B3" s="4" t="n">
        <v>6000</v>
      </c>
      <c r="C3" s="4" t="n">
        <v>6000</v>
      </c>
      <c r="D3" s="4" t="n">
        <v>32500</v>
      </c>
      <c r="E3" s="4">
        <f>SUM(B3:D3)</f>
        <v/>
      </c>
      <c r="F3" s="4" t="n">
        <v>5500</v>
      </c>
      <c r="G3" s="4" t="n">
        <v>0</v>
      </c>
      <c r="H3" s="4" t="n">
        <v>420</v>
      </c>
      <c r="I3" s="4">
        <f>F3-G3+H3</f>
        <v/>
      </c>
      <c r="J3" s="4">
        <f>IF(F3&gt;E3,F3-E3,0)</f>
        <v/>
      </c>
      <c r="K3" s="4">
        <f>IF(E3-F3+G3&gt;0,E3-F3+G3,0)</f>
        <v/>
      </c>
      <c r="L3" s="5" t="inlineStr">
        <is>
          <t>Liam opened TFSA; Toronto branch</t>
        </is>
      </c>
    </row>
    <row r="4" ht="18" customHeight="1">
      <c r="A4" s="6" t="n">
        <v>2020</v>
      </c>
      <c r="B4" s="7">
        <f>K3+C4</f>
        <v/>
      </c>
      <c r="C4" s="7" t="n">
        <v>6000</v>
      </c>
      <c r="D4" s="7">
        <f>G3</f>
        <v/>
      </c>
      <c r="E4" s="7">
        <f>SUM(B4:D4)</f>
        <v/>
      </c>
      <c r="F4" s="7" t="n">
        <v>6000</v>
      </c>
      <c r="G4" s="7" t="n">
        <v>0</v>
      </c>
      <c r="H4" s="7" t="n">
        <v>-180</v>
      </c>
      <c r="I4" s="7">
        <f>I3+F4-G4+H4</f>
        <v/>
      </c>
      <c r="J4" s="7">
        <f>IF(F4&gt;E4,F4-E4,0)</f>
        <v/>
      </c>
      <c r="K4" s="7">
        <f>IF(E4-F4+G4&gt;0,E4-F4+G4,0)</f>
        <v/>
      </c>
      <c r="L4" s="8" t="inlineStr">
        <is>
          <t>Emma contributed in full; Montreal</t>
        </is>
      </c>
    </row>
    <row r="5" ht="18" customHeight="1">
      <c r="A5" s="3" t="n">
        <v>2021</v>
      </c>
      <c r="B5" s="4">
        <f>K4+C5</f>
        <v/>
      </c>
      <c r="C5" s="4" t="n">
        <v>6000</v>
      </c>
      <c r="D5" s="4">
        <f>G4</f>
        <v/>
      </c>
      <c r="E5" s="4">
        <f>SUM(B5:D5)</f>
        <v/>
      </c>
      <c r="F5" s="4" t="n">
        <v>6000</v>
      </c>
      <c r="G5" s="4" t="n">
        <v>0</v>
      </c>
      <c r="H5" s="4" t="n">
        <v>890</v>
      </c>
      <c r="I5" s="4">
        <f>I4+F5-G5+H5</f>
        <v/>
      </c>
      <c r="J5" s="4">
        <f>IF(F5&gt;E5,F5-E5,0)</f>
        <v/>
      </c>
      <c r="K5" s="4">
        <f>IF(E5-F5+G5&gt;0,E5-F5+G5,0)</f>
        <v/>
      </c>
      <c r="L5" s="5" t="inlineStr">
        <is>
          <t>Noah invested in ETFs; Vancouver</t>
        </is>
      </c>
    </row>
    <row r="6" ht="18" customHeight="1">
      <c r="A6" s="6" t="n">
        <v>2022</v>
      </c>
      <c r="B6" s="7">
        <f>K5+C6</f>
        <v/>
      </c>
      <c r="C6" s="7" t="n">
        <v>6000</v>
      </c>
      <c r="D6" s="7">
        <f>G5</f>
        <v/>
      </c>
      <c r="E6" s="7">
        <f>SUM(B6:D6)</f>
        <v/>
      </c>
      <c r="F6" s="7" t="n">
        <v>4500</v>
      </c>
      <c r="G6" s="7" t="n">
        <v>2000</v>
      </c>
      <c r="H6" s="7" t="n">
        <v>310</v>
      </c>
      <c r="I6" s="7">
        <f>I5+F6-G6+H6</f>
        <v/>
      </c>
      <c r="J6" s="7">
        <f>IF(F6&gt;E6,F6-E6,0)</f>
        <v/>
      </c>
      <c r="K6" s="7">
        <f>IF(E6-F6+G6&gt;0,E6-F6+G6,0)</f>
        <v/>
      </c>
      <c r="L6" s="8" t="inlineStr">
        <is>
          <t>Olivia withdrew $2,000 for home purchase; Calgary</t>
        </is>
      </c>
    </row>
    <row r="7" ht="18" customHeight="1">
      <c r="A7" s="3" t="n">
        <v>2023</v>
      </c>
      <c r="B7" s="4">
        <f>K6+C7</f>
        <v/>
      </c>
      <c r="C7" s="4" t="n">
        <v>6500</v>
      </c>
      <c r="D7" s="4">
        <f>G6</f>
        <v/>
      </c>
      <c r="E7" s="4">
        <f>SUM(B7:D7)</f>
        <v/>
      </c>
      <c r="F7" s="4" t="n">
        <v>7200</v>
      </c>
      <c r="G7" s="4" t="n">
        <v>0</v>
      </c>
      <c r="H7" s="4" t="n">
        <v>620</v>
      </c>
      <c r="I7" s="4">
        <f>I6+F7-G7+H7</f>
        <v/>
      </c>
      <c r="J7" s="4">
        <f>IF(F7&gt;E7,F7-E7,0)</f>
        <v/>
      </c>
      <c r="K7" s="4">
        <f>IF(E7-F7+G7&gt;0,E7-F7+G7,0)</f>
        <v/>
      </c>
      <c r="L7" s="5" t="inlineStr">
        <is>
          <t>Lucas overcontributed — review CRA; Ottawa</t>
        </is>
      </c>
    </row>
    <row r="8" ht="18" customHeight="1">
      <c r="A8" s="6" t="n">
        <v>2024</v>
      </c>
      <c r="B8" s="7">
        <f>K7+C8</f>
        <v/>
      </c>
      <c r="C8" s="7" t="n">
        <v>7000</v>
      </c>
      <c r="D8" s="7">
        <f>G7</f>
        <v/>
      </c>
      <c r="E8" s="7">
        <f>SUM(B8:D8)</f>
        <v/>
      </c>
      <c r="F8" s="7" t="n">
        <v>7000</v>
      </c>
      <c r="G8" s="7" t="n">
        <v>0</v>
      </c>
      <c r="H8" s="7" t="n">
        <v>1100</v>
      </c>
      <c r="I8" s="7">
        <f>I7+F8-G8+H8</f>
        <v/>
      </c>
      <c r="J8" s="7">
        <f>IF(F8&gt;E8,F8-E8,0)</f>
        <v/>
      </c>
      <c r="K8" s="7">
        <f>IF(E8-F8+G8&gt;0,E8-F8+G8,0)</f>
        <v/>
      </c>
      <c r="L8" s="8" t="inlineStr">
        <is>
          <t>Sophie maximised room; Edmonton</t>
        </is>
      </c>
    </row>
    <row r="9" ht="18" customHeight="1">
      <c r="A9" s="3" t="n">
        <v>2025</v>
      </c>
      <c r="B9" s="4">
        <f>K8+C9</f>
        <v/>
      </c>
      <c r="C9" s="4" t="n">
        <v>7000</v>
      </c>
      <c r="D9" s="4">
        <f>G8</f>
        <v/>
      </c>
      <c r="E9" s="4">
        <f>SUM(B9:D9)</f>
        <v/>
      </c>
      <c r="F9" s="4" t="n">
        <v>5000</v>
      </c>
      <c r="G9" s="4" t="n">
        <v>1500</v>
      </c>
      <c r="H9" s="4" t="n">
        <v>780</v>
      </c>
      <c r="I9" s="4">
        <f>I8+F9-G9+H9</f>
        <v/>
      </c>
      <c r="J9" s="4">
        <f>IF(F9&gt;E9,F9-E9,0)</f>
        <v/>
      </c>
      <c r="K9" s="4">
        <f>IF(E9-F9+G9&gt;0,E9-F9+G9,0)</f>
        <v/>
      </c>
      <c r="L9" s="5" t="inlineStr">
        <is>
          <t>Ethan partial contribution; Winnipeg</t>
        </is>
      </c>
    </row>
    <row r="10" ht="18" customHeight="1">
      <c r="A10" s="6" t="n">
        <v>2026</v>
      </c>
      <c r="B10" s="7">
        <f>K9+C10</f>
        <v/>
      </c>
      <c r="C10" s="7" t="n">
        <v>7000</v>
      </c>
      <c r="D10" s="7">
        <f>G9</f>
        <v/>
      </c>
      <c r="E10" s="7">
        <f>SUM(B10:D10)</f>
        <v/>
      </c>
      <c r="F10" s="7" t="n">
        <v>4000</v>
      </c>
      <c r="G10" s="7" t="n">
        <v>0</v>
      </c>
      <c r="H10" s="7" t="n">
        <v>0</v>
      </c>
      <c r="I10" s="7">
        <f>I9+F10-G10+H10</f>
        <v/>
      </c>
      <c r="J10" s="7">
        <f>IF(F10&gt;E10,F10-E10,0)</f>
        <v/>
      </c>
      <c r="K10" s="7">
        <f>IF(E10-F10+G10&gt;0,E10-F10+G10,0)</f>
        <v/>
      </c>
      <c r="L10" s="8" t="inlineStr">
        <is>
          <t>Charlotte contributing in 2026; Halifax</t>
        </is>
      </c>
    </row>
    <row r="11">
      <c r="A11" s="9" t="inlineStr">
        <is>
          <t>Totals</t>
        </is>
      </c>
      <c r="B11" s="10" t="inlineStr"/>
      <c r="C11" s="10" t="inlineStr"/>
      <c r="D11" s="10" t="inlineStr"/>
      <c r="E11" s="10" t="inlineStr"/>
      <c r="F11" s="11">
        <f>SUM(F3:F10)</f>
        <v/>
      </c>
      <c r="G11" s="11">
        <f>SUM(G3:G10)</f>
        <v/>
      </c>
      <c r="H11" s="11">
        <f>SUM(H3:H10)</f>
        <v/>
      </c>
      <c r="I11" s="10" t="inlineStr"/>
      <c r="J11" s="11">
        <f>SUM(J3:J10)</f>
        <v/>
      </c>
      <c r="K11" s="12">
        <f>K10</f>
        <v/>
      </c>
      <c r="L11" s="10" t="inlineStr"/>
    </row>
  </sheetData>
  <mergeCells count="1">
    <mergeCell ref="A1:L1"/>
  </mergeCells>
  <conditionalFormatting sqref="J3:J10">
    <cfRule type="expression" priority="1" dxfId="0" stopIfTrue="1">
      <formula>J3&gt;0</formula>
    </cfRule>
  </conditionalFormatting>
  <conditionalFormatting sqref="K3:K10">
    <cfRule type="expression" priority="2" dxfId="1" stopIfTrue="1">
      <formula>K3&gt;0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32" customWidth="1" min="3" max="3"/>
    <col width="4" customWidth="1" min="4" max="4"/>
    <col width="30" customWidth="1" min="5" max="5"/>
    <col width="14" customWidth="1" min="6" max="6"/>
  </cols>
  <sheetData>
    <row r="1" ht="36" customHeight="1">
      <c r="A1" s="13" t="inlineStr">
        <is>
          <t>TFSA Summary Dashboard — 2026</t>
        </is>
      </c>
    </row>
    <row r="2" ht="18" customHeight="1">
      <c r="A2" s="14" t="inlineStr">
        <is>
          <t>All figures in Canadian dollars (CAD) | Data sourced from TFSA_Tracker sheet</t>
        </is>
      </c>
    </row>
    <row r="3"/>
    <row r="4" ht="22" customHeight="1">
      <c r="A4" s="15" t="inlineStr">
        <is>
          <t>Metric</t>
        </is>
      </c>
      <c r="B4" s="15" t="inlineStr">
        <is>
          <t>Value</t>
        </is>
      </c>
      <c r="C4" s="15" t="inlineStr">
        <is>
          <t>Status / Note</t>
        </is>
      </c>
    </row>
    <row r="5" ht="20" customHeight="1">
      <c r="A5" s="16" t="inlineStr">
        <is>
          <t>Current Year</t>
        </is>
      </c>
      <c r="B5" s="17">
        <f>MAX(TFSA_Tracker!A3:A10)</f>
        <v/>
      </c>
      <c r="C5" s="8" t="inlineStr"/>
    </row>
    <row r="6" ht="20" customHeight="1">
      <c r="A6" s="18" t="inlineStr">
        <is>
          <t>Total Contributions (All Years)</t>
        </is>
      </c>
      <c r="B6" s="19">
        <f>SUM(TFSA_Tracker!F3:F10)</f>
        <v/>
      </c>
      <c r="C6" s="20" t="inlineStr"/>
    </row>
    <row r="7" ht="20" customHeight="1">
      <c r="A7" s="16" t="inlineStr">
        <is>
          <t>Total Withdrawals (All Years)</t>
        </is>
      </c>
      <c r="B7" s="19">
        <f>SUM(TFSA_Tracker!G3:G10)</f>
        <v/>
      </c>
      <c r="C7" s="8" t="inlineStr"/>
    </row>
    <row r="8" ht="20" customHeight="1">
      <c r="A8" s="18" t="inlineStr">
        <is>
          <t>Net Contributions (All Years)</t>
        </is>
      </c>
      <c r="B8" s="19">
        <f>SUM(TFSA_Tracker!F3:F10)-SUM(TFSA_Tracker!G3:G10)</f>
        <v/>
      </c>
      <c r="C8" s="20" t="inlineStr"/>
    </row>
    <row r="9" ht="20" customHeight="1">
      <c r="A9" s="16" t="inlineStr">
        <is>
          <t>Current TFSA Balance (2026 Est.)</t>
        </is>
      </c>
      <c r="B9" s="19">
        <f>IFERROR(SUMIF(TFSA_Tracker!A3:A10,2026,TFSA_Tracker!I3:I10),0)</f>
        <v/>
      </c>
      <c r="C9" s="8" t="inlineStr"/>
    </row>
    <row r="10" ht="20" customHeight="1">
      <c r="A10" s="18" t="inlineStr">
        <is>
          <t>Remaining Room (Year End 2026)</t>
        </is>
      </c>
      <c r="B10" s="19">
        <f>IFERROR(SUMIF(TFSA_Tracker!A3:A10,2026,TFSA_Tracker!K3:K10),0)</f>
        <v/>
      </c>
      <c r="C10" s="20">
        <f>IF(B9&lt;0,"Review immediately","OK")</f>
        <v/>
      </c>
    </row>
    <row r="11" ht="20" customHeight="1">
      <c r="A11" s="16" t="inlineStr">
        <is>
          <t>Total Investment Growth/Loss</t>
        </is>
      </c>
      <c r="B11" s="19">
        <f>SUM(TFSA_Tracker!H3:H10)</f>
        <v/>
      </c>
      <c r="C11" s="8">
        <f>IF(B10&gt;=0,"Positive growth","Review portfolio")</f>
        <v/>
      </c>
    </row>
    <row r="12" ht="20" customHeight="1">
      <c r="A12" s="18" t="inlineStr">
        <is>
          <t>Overcontribution Years Count</t>
        </is>
      </c>
      <c r="B12" s="17">
        <f>COUNTIF(TFSA_Tracker!J3:J10,"&gt;0")</f>
        <v/>
      </c>
      <c r="C12" s="20">
        <f>IF(B11&gt;0,"Overcontribution detected","None detected")</f>
        <v/>
      </c>
    </row>
    <row r="13" ht="20" customHeight="1">
      <c r="A13" s="16" t="inlineStr">
        <is>
          <t>Average Annual Contribution</t>
        </is>
      </c>
      <c r="B13" s="19">
        <f>IFERROR(AVERAGE(TFSA_Tracker!F3:F10),0)</f>
        <v/>
      </c>
      <c r="C13" s="8" t="inlineStr"/>
    </row>
    <row r="14" ht="20" customHeight="1">
      <c r="A14" s="18" t="inlineStr">
        <is>
          <t>Total Available Room Added</t>
        </is>
      </c>
      <c r="B14" s="19">
        <f>SUM(TFSA_Tracker!C3:C10)</f>
        <v/>
      </c>
      <c r="C14" s="20" t="inlineStr"/>
    </row>
    <row r="15" ht="20" customHeight="1">
      <c r="A15" s="16" t="inlineStr">
        <is>
          <t>Utilisation Rate (2026)</t>
        </is>
      </c>
      <c r="B15" s="21">
        <f>IFERROR(SUMIF(TFSA_Tracker!A3:A10,2026,TFSA_Tracker!F3:F10)/SUMIF(TFSA_Tracker!A3:A10,2026,TFSA_Tracker!E3:E10),0)</f>
        <v/>
      </c>
      <c r="C15" s="8">
        <f>IF(B14&gt;0.9,"Near limit","Room available")</f>
        <v/>
      </c>
    </row>
    <row r="16"/>
    <row r="17" ht="22" customHeight="1">
      <c r="A17" s="22" t="inlineStr">
        <is>
          <t>Charts: TFSA Balance &amp; Contributions/Withdrawals by Year</t>
        </is>
      </c>
    </row>
  </sheetData>
  <mergeCells count="2">
    <mergeCell ref="A1:F1"/>
    <mergeCell ref="A2:F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72" customWidth="1" min="2" max="2"/>
  </cols>
  <sheetData>
    <row r="1" ht="34" customHeight="1">
      <c r="A1" s="1" t="inlineStr">
        <is>
          <t>TFSA Contribution Limit Tracker — Instructions &amp; CRA Notes</t>
        </is>
      </c>
    </row>
    <row r="2" ht="42" customHeight="1">
      <c r="A2" s="23" t="inlineStr">
        <is>
          <t>OVERVIEW</t>
        </is>
      </c>
      <c r="B2" s="24" t="inlineStr">
        <is>
          <t>This workbook helps Canadian residents track annual TFSA contributions, withdrawals, investment growth, and available contribution room. All amounts are in Canadian dollars (CAD).</t>
        </is>
      </c>
    </row>
    <row r="3" ht="42" customHeight="1">
      <c r="A3" s="23" t="inlineStr">
        <is>
          <t>TFSA_Tracker Sheet</t>
        </is>
      </c>
      <c r="B3" s="25" t="inlineStr">
        <is>
          <t>Enter your annual data row by row. Input cells are highlighted in pale yellow. Formulas for Total Available Room, Overcontribution, and Year-End Available Room are pre-filled and update automatically.</t>
        </is>
      </c>
    </row>
    <row r="4" ht="42" customHeight="1">
      <c r="A4" s="23" t="inlineStr">
        <is>
          <t>Column B — CRA Room</t>
        </is>
      </c>
      <c r="B4" s="24" t="inlineStr">
        <is>
          <t>The CRA TFSA Room at Start of Year is auto-calculated from the prior year's ending available room plus any new annual limit. For the first row (2019), enter your actual carried-forward room manually.</t>
        </is>
      </c>
    </row>
    <row r="5" ht="42" customHeight="1">
      <c r="A5" s="23" t="inlineStr">
        <is>
          <t>Column C — New Room</t>
        </is>
      </c>
      <c r="B5" s="25" t="inlineStr">
        <is>
          <t>Enter the CRA-announced annual TFSA dollar limit for that year (e.g., $6,000 for 2019–2022, $6,500 for 2023, $7,000 for 2024–2026). Confirm limits via CRA My Account.</t>
        </is>
      </c>
    </row>
    <row r="6" ht="42" customHeight="1">
      <c r="A6" s="23" t="inlineStr">
        <is>
          <t>Column D — Carryforward</t>
        </is>
      </c>
      <c r="B6" s="24" t="inlineStr">
        <is>
          <t>Prior year carryforward is auto-populated from Column G (prior year withdrawals) for rows after the first. Withdrawals restore contribution room in the following calendar year only.</t>
        </is>
      </c>
    </row>
    <row r="7" ht="42" customHeight="1">
      <c r="A7" s="23" t="inlineStr">
        <is>
          <t>Column F — Contributions</t>
        </is>
      </c>
      <c r="B7" s="25" t="inlineStr">
        <is>
          <t>Enter total contributions made to your TFSA during the calendar year. Include all re-contributions in the same year after a withdrawal (note: re-contributions in the same year as withdrawal may cause overcontribution).</t>
        </is>
      </c>
    </row>
    <row r="8" ht="42" customHeight="1">
      <c r="A8" s="23" t="inlineStr">
        <is>
          <t>Column G — Withdrawals</t>
        </is>
      </c>
      <c r="B8" s="24" t="inlineStr">
        <is>
          <t>Enter total withdrawals during the year. Withdrawals do NOT restore room in the same year — room is restored on January 1 of the following year.</t>
        </is>
      </c>
    </row>
    <row r="9" ht="42" customHeight="1">
      <c r="A9" s="23" t="inlineStr">
        <is>
          <t>Column H — Growth/Loss</t>
        </is>
      </c>
      <c r="B9" s="25" t="inlineStr">
        <is>
          <t>Investment growth or loss within the TFSA. This does not affect contribution room; it reflects the change in account value from investments.</t>
        </is>
      </c>
    </row>
    <row r="10" ht="42" customHeight="1">
      <c r="A10" s="23" t="inlineStr">
        <is>
          <t>Column J — Overcontribution</t>
        </is>
      </c>
      <c r="B10" s="24" t="inlineStr">
        <is>
          <t>If Column J shows a positive value (red highlight), you may have overcontributed. CRA charges a 1% per month tax on the excess amount. Correct immediately.</t>
        </is>
      </c>
    </row>
    <row r="11" ht="42" customHeight="1">
      <c r="A11" s="23" t="inlineStr">
        <is>
          <t>Column K — Available Room</t>
        </is>
      </c>
      <c r="B11" s="25" t="inlineStr">
        <is>
          <t>Your estimated contribution room remaining at year-end. Carry this forward to the next year's Column B.</t>
        </is>
      </c>
    </row>
    <row r="12" ht="42" customHeight="1">
      <c r="A12" s="23" t="inlineStr">
        <is>
          <t>Summary_Dashboard</t>
        </is>
      </c>
      <c r="B12" s="24" t="inlineStr">
        <is>
          <t>Provides an aggregated view of all years: total contributions, withdrawals, balance, remaining room, and utilisation rate. Charts show balance trends and annual contribution vs withdrawal comparisons.</t>
        </is>
      </c>
    </row>
    <row r="13" ht="42" customHeight="1">
      <c r="A13" s="23" t="inlineStr">
        <is>
          <t>CRA REMINDER</t>
        </is>
      </c>
      <c r="B13" s="25" t="inlineStr">
        <is>
          <t>Always verify your official TFSA contribution room via CRA My Account (canada.ca/my-cra-account) or your latest Notice of Assessment. This workbook is for personal tracking only and does not constitute tax advice.</t>
        </is>
      </c>
    </row>
    <row r="14" ht="42" customHeight="1">
      <c r="A14" s="23" t="inlineStr">
        <is>
          <t>NON-RESIDENCY</t>
        </is>
      </c>
      <c r="B14" s="24" t="inlineStr">
        <is>
          <t>Contributions made while a non-resident of Canada do not earn new room and are subject to 1% monthly tax. Consult a tax professional if you have periods of non-residency.</t>
        </is>
      </c>
    </row>
    <row r="15" ht="42" customHeight="1">
      <c r="A15" s="23" t="inlineStr">
        <is>
          <t>QUALIFYING TRANSFERS</t>
        </is>
      </c>
      <c r="B15" s="25" t="inlineStr">
        <is>
          <t>Transfers between TFSAs at different institutions are not considered withdrawals or contributions if done as a direct transfer. Withdrawing and re-depositing counts against your room.</t>
        </is>
      </c>
    </row>
    <row r="16" ht="42" customHeight="1">
      <c r="A16" s="23" t="inlineStr">
        <is>
          <t>DATE FORMAT</t>
        </is>
      </c>
      <c r="B16" s="24" t="inlineStr">
        <is>
          <t>Use the Canadian standard date format YYYY-MM-DD for any date entries (e.g., 2026-01-15).</t>
        </is>
      </c>
    </row>
    <row r="17" ht="42" customHeight="1">
      <c r="A17" s="23" t="inlineStr">
        <is>
          <t>DISCLAIMER</t>
        </is>
      </c>
      <c r="B17" s="25" t="inlineStr">
        <is>
          <t>This workbook is provided for informational and personal tracking purposes only. It is not a substitute for professional tax advice. Confirm all TFSA limits and rules with CRA or a qualified tax adviser.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2026-06-18T13:32:16Z</dcterms:created>
  <dcterms:modified xmlns:dcterms="http://purl.org/dc/terms/" xmlns:xsi="http://www.w3.org/2001/XMLSchema-instance" xsi:type="dcterms:W3CDTF">2026-06-18T13:32:16Z</dcterms:modified>
</cp:coreProperties>
</file>