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rance Track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'Clearance Tracker'!$A$1:$S$101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Aptos"/>
      <b val="1"/>
      <color rgb="FFFFFFFF"/>
      <sz val="11"/>
    </font>
    <font>
      <name val="Aptos"/>
      <color rgb="FF1E293B"/>
      <sz val="10"/>
    </font>
    <font>
      <name val="Aptos Display"/>
      <b val="1"/>
      <color rgb="FFFFFFFF"/>
      <sz val="16"/>
    </font>
    <font>
      <name val="Aptos"/>
      <b val="1"/>
      <color rgb="FFFFFFFF"/>
      <sz val="10"/>
    </font>
    <font>
      <name val="Aptos"/>
      <b val="1"/>
      <color rgb="FF1E293B"/>
      <sz val="10"/>
    </font>
  </fonts>
  <fills count="8">
    <fill>
      <patternFill/>
    </fill>
    <fill>
      <patternFill patternType="gray125"/>
    </fill>
    <fill>
      <patternFill patternType="solid">
        <fgColor rgb="FF0F766E"/>
      </patternFill>
    </fill>
    <fill>
      <patternFill patternType="solid">
        <fgColor rgb="FFF8FAFC"/>
      </patternFill>
    </fill>
    <fill>
      <patternFill patternType="solid">
        <fgColor rgb="FFFFFBEB"/>
      </patternFill>
    </fill>
    <fill>
      <patternFill patternType="solid">
        <fgColor rgb="FFFFFFFF"/>
      </patternFill>
    </fill>
    <fill>
      <patternFill patternType="solid">
        <fgColor rgb="FF1E293B"/>
      </patternFill>
    </fill>
    <fill>
      <patternFill patternType="solid">
        <fgColor rgb="FFC8102E"/>
      </patternFill>
    </fill>
  </fills>
  <borders count="6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D1D5DB"/>
      </top>
      <bottom/>
      <diagonal/>
    </border>
    <border>
      <left/>
      <right style="thin">
        <color rgb="FFD1D5DB"/>
      </right>
      <top style="thin">
        <color rgb="FFD1D5DB"/>
      </top>
      <bottom/>
      <diagonal/>
    </border>
    <border>
      <left/>
      <right/>
      <top style="thin">
        <color rgb="FFD1D5DB"/>
      </top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49" fontId="2" fillId="4" borderId="1" applyAlignment="1" pivotButton="0" quotePrefix="0" xfId="0">
      <alignment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vertical="center" wrapText="1"/>
    </xf>
    <xf numFmtId="0" fontId="3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center"/>
    </xf>
    <xf numFmtId="0" fontId="4" fillId="7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center"/>
    </xf>
    <xf numFmtId="0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name val="Aptos"/>
        <b val="1"/>
        <color rgb="FFFFFFFF"/>
        <sz val="10"/>
      </font>
      <fill>
        <patternFill patternType="solid">
          <fgColor rgb="FF16A34A"/>
        </patternFill>
      </fill>
    </dxf>
    <dxf>
      <font>
        <name val="Aptos"/>
        <b val="1"/>
        <color rgb="FFFFFFFF"/>
        <sz val="10"/>
      </font>
      <fill>
        <patternFill patternType="solid">
          <fgColor rgb="FFDC2626"/>
        </patternFill>
      </fill>
    </dxf>
    <dxf>
      <font>
        <name val="Aptos"/>
        <b val="1"/>
        <color rgb="FF78350F"/>
        <sz val="10"/>
      </font>
      <fill>
        <patternFill patternType="solid">
          <fgColor rgb="FF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Contractors by Clearance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'Dashboard'!$A$13:$A$17</f>
            </numRef>
          </cat>
          <val>
            <numRef>
              <f>'Dashboard'!$B$13:$B$17</f>
            </numRef>
          </val>
        </ser>
        <firstSliceAng val="0"/>
        <holeSize val="50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Contract Value by Contractor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'Clearance Tracker'!N1</f>
            </strRef>
          </tx>
          <spPr>
            <a:ln xmlns:a="http://schemas.openxmlformats.org/drawingml/2006/main">
              <a:prstDash val="solid"/>
            </a:ln>
          </spPr>
          <cat>
            <numRef>
              <f>'Clearance Tracker'!$B$2:$B$101</f>
            </numRef>
          </cat>
          <val>
            <numRef>
              <f>'Clearance Tracker'!$N$2:$N$101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Contract Value (CAD)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Contractor / Company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39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40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FF0F766E"/>
    <outlinePr summaryBelow="1" summaryRight="1"/>
    <pageSetUpPr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1" customWidth="1" min="2" max="2"/>
    <col width="22" customWidth="1" min="3" max="3"/>
    <col width="21" customWidth="1" min="4" max="4"/>
    <col width="26" customWidth="1" min="5" max="5"/>
    <col width="18" customWidth="1" min="6" max="6"/>
    <col width="12" customWidth="1" min="7" max="7"/>
    <col width="25" customWidth="1" min="8" max="8"/>
    <col width="18" customWidth="1" min="9" max="9"/>
    <col width="18" customWidth="1" min="10" max="10"/>
    <col width="20" customWidth="1" min="11" max="11"/>
    <col width="20" customWidth="1" min="12" max="12"/>
    <col width="19" customWidth="1" min="13" max="13"/>
    <col width="21" customWidth="1" min="14" max="14"/>
    <col width="23" customWidth="1" min="15" max="15"/>
    <col width="18" customWidth="1" min="16" max="16"/>
    <col width="24" customWidth="1" min="17" max="17"/>
    <col width="21" customWidth="1" min="18" max="18"/>
    <col width="34" customWidth="1" min="19" max="19"/>
  </cols>
  <sheetData>
    <row r="1" ht="34" customHeight="1">
      <c r="A1" s="1" t="inlineStr">
        <is>
          <t>Record ID</t>
        </is>
      </c>
      <c r="B1" s="1" t="inlineStr">
        <is>
          <t>Contractor / Company</t>
        </is>
      </c>
      <c r="C1" s="1" t="inlineStr">
        <is>
          <t>Primary Contact</t>
        </is>
      </c>
      <c r="D1" s="1" t="inlineStr">
        <is>
          <t>Business Number (BN)</t>
        </is>
      </c>
      <c r="E1" s="1" t="inlineStr">
        <is>
          <t>WorkSafeBC Account Number</t>
        </is>
      </c>
      <c r="F1" s="1" t="inlineStr">
        <is>
          <t>City</t>
        </is>
      </c>
      <c r="G1" s="1" t="inlineStr">
        <is>
          <t>Province</t>
        </is>
      </c>
      <c r="H1" s="1" t="inlineStr">
        <is>
          <t>Scope of Work</t>
        </is>
      </c>
      <c r="I1" s="1" t="inlineStr">
        <is>
          <t>Contract Start Date</t>
        </is>
      </c>
      <c r="J1" s="1" t="inlineStr">
        <is>
          <t>Contract End Date</t>
        </is>
      </c>
      <c r="K1" s="1" t="inlineStr">
        <is>
          <t>Clearance Request Date</t>
        </is>
      </c>
      <c r="L1" s="1" t="inlineStr">
        <is>
          <t>Clearance Effective Date</t>
        </is>
      </c>
      <c r="M1" s="1" t="inlineStr">
        <is>
          <t>Clearance Expiry Date</t>
        </is>
      </c>
      <c r="N1" s="1" t="inlineStr">
        <is>
          <t>Contract Value (CAD)</t>
        </is>
      </c>
      <c r="O1" s="1" t="inlineStr">
        <is>
          <t>Clearance Status</t>
        </is>
      </c>
      <c r="P1" s="1" t="inlineStr">
        <is>
          <t>Days Until Expiry</t>
        </is>
      </c>
      <c r="Q1" s="1" t="inlineStr">
        <is>
          <t>Expiry Alert</t>
        </is>
      </c>
      <c r="R1" s="1" t="inlineStr">
        <is>
          <t>Last Verified By</t>
        </is>
      </c>
      <c r="S1" s="1" t="inlineStr">
        <is>
          <t>Verification Notes</t>
        </is>
      </c>
    </row>
    <row r="2" ht="34" customHeight="1">
      <c r="A2" s="2" t="inlineStr">
        <is>
          <t>WSBC-2026-001</t>
        </is>
      </c>
      <c r="B2" s="3" t="inlineStr">
        <is>
          <t>Liam Construction Services</t>
        </is>
      </c>
      <c r="C2" s="3" t="inlineStr">
        <is>
          <t>Liam Carter</t>
        </is>
      </c>
      <c r="D2" s="4" t="inlineStr">
        <is>
          <t>812345678RT0001</t>
        </is>
      </c>
      <c r="E2" s="4" t="inlineStr">
        <is>
          <t>WSBC-4782316</t>
        </is>
      </c>
      <c r="F2" s="3" t="inlineStr">
        <is>
          <t>Vancouver</t>
        </is>
      </c>
      <c r="G2" s="5" t="inlineStr">
        <is>
          <t>BC</t>
        </is>
      </c>
      <c r="H2" s="3" t="inlineStr">
        <is>
          <t>Framing</t>
        </is>
      </c>
      <c r="I2" s="6" t="n">
        <v>46156</v>
      </c>
      <c r="J2" s="6" t="n">
        <v>46379</v>
      </c>
      <c r="K2" s="6" t="n">
        <v>46136</v>
      </c>
      <c r="L2" s="6" t="n">
        <v>46141</v>
      </c>
      <c r="M2" s="6" t="n">
        <v>46387</v>
      </c>
      <c r="N2" s="7" t="n">
        <v>185000</v>
      </c>
      <c r="O2" s="5" t="inlineStr">
        <is>
          <t>Cleared</t>
        </is>
      </c>
      <c r="P2" s="8" t="inlineStr">
        <is>
          <t>Jordan Lee</t>
        </is>
      </c>
      <c r="Q2" s="9" t="inlineStr">
        <is>
          <t>Official clearance confirmation retained in contractor file.</t>
        </is>
      </c>
      <c r="R2" s="2" t="n"/>
      <c r="S2" s="10" t="n"/>
    </row>
    <row r="3" ht="34" customHeight="1">
      <c r="A3" s="11" t="inlineStr">
        <is>
          <t>WSBC-2026-002</t>
        </is>
      </c>
      <c r="B3" s="3" t="inlineStr">
        <is>
          <t>Emma Patel Electrical Ltd.</t>
        </is>
      </c>
      <c r="C3" s="3" t="inlineStr">
        <is>
          <t>Emma Patel</t>
        </is>
      </c>
      <c r="D3" s="4" t="inlineStr">
        <is>
          <t>823456789RT0001</t>
        </is>
      </c>
      <c r="E3" s="4" t="inlineStr">
        <is>
          <t>WSBC-5829401</t>
        </is>
      </c>
      <c r="F3" s="3" t="inlineStr">
        <is>
          <t>Surrey</t>
        </is>
      </c>
      <c r="G3" s="5" t="inlineStr">
        <is>
          <t>BC</t>
        </is>
      </c>
      <c r="H3" s="3" t="inlineStr">
        <is>
          <t>Electrical installation</t>
        </is>
      </c>
      <c r="I3" s="6" t="n">
        <v>46201</v>
      </c>
      <c r="J3" s="6" t="n">
        <v>46363</v>
      </c>
      <c r="K3" s="6" t="n">
        <v>46181</v>
      </c>
      <c r="L3" s="6" t="n">
        <v>46186</v>
      </c>
      <c r="M3" s="6" t="n">
        <v>46372</v>
      </c>
      <c r="N3" s="7" t="n">
        <v>124500</v>
      </c>
      <c r="O3" s="5" t="inlineStr">
        <is>
          <t>Cleared</t>
        </is>
      </c>
      <c r="P3" s="12" t="inlineStr">
        <is>
          <t>Jordan Lee</t>
        </is>
      </c>
      <c r="Q3" s="13" t="inlineStr">
        <is>
          <t>Verified through WorkSafeBC confirmation process.</t>
        </is>
      </c>
      <c r="R3" s="11" t="n"/>
      <c r="S3" s="14" t="n"/>
    </row>
    <row r="4" ht="34" customHeight="1">
      <c r="A4" s="2" t="inlineStr">
        <is>
          <t>WSBC-2026-003</t>
        </is>
      </c>
      <c r="B4" s="3" t="inlineStr">
        <is>
          <t>Noah Thompson Plumbing</t>
        </is>
      </c>
      <c r="C4" s="3" t="inlineStr">
        <is>
          <t>Noah Thompson</t>
        </is>
      </c>
      <c r="D4" s="4" t="inlineStr">
        <is>
          <t>834567890RT0001</t>
        </is>
      </c>
      <c r="E4" s="4" t="inlineStr">
        <is>
          <t>WSBC-6941852</t>
        </is>
      </c>
      <c r="F4" s="3" t="inlineStr">
        <is>
          <t>Kelowna</t>
        </is>
      </c>
      <c r="G4" s="5" t="inlineStr">
        <is>
          <t>BC</t>
        </is>
      </c>
      <c r="H4" s="3" t="inlineStr">
        <is>
          <t>Plumbing</t>
        </is>
      </c>
      <c r="I4" s="6" t="n">
        <v>46226</v>
      </c>
      <c r="J4" s="6" t="n">
        <v>46354</v>
      </c>
      <c r="K4" s="6" t="n">
        <v>46206</v>
      </c>
      <c r="L4" s="6" t="n">
        <v>46211</v>
      </c>
      <c r="M4" s="6" t="n">
        <v>46331</v>
      </c>
      <c r="N4" s="7" t="n">
        <v>86500</v>
      </c>
      <c r="O4" s="5" t="inlineStr">
        <is>
          <t>Follow-up Required</t>
        </is>
      </c>
      <c r="P4" s="8" t="inlineStr">
        <is>
          <t>Priya Singh</t>
        </is>
      </c>
      <c r="Q4" s="9" t="inlineStr">
        <is>
          <t>Renewal documentation requested before next progress payment.</t>
        </is>
      </c>
      <c r="R4" s="2" t="n"/>
      <c r="S4" s="10" t="n"/>
    </row>
    <row r="5" ht="34" customHeight="1">
      <c r="A5" s="11" t="inlineStr">
        <is>
          <t>WSBC-2026-004</t>
        </is>
      </c>
      <c r="B5" s="3" t="inlineStr">
        <is>
          <t>Olivia Chen Flooring</t>
        </is>
      </c>
      <c r="C5" s="3" t="inlineStr">
        <is>
          <t>Olivia Chen</t>
        </is>
      </c>
      <c r="D5" s="4" t="inlineStr">
        <is>
          <t>845678901RT0001</t>
        </is>
      </c>
      <c r="E5" s="4" t="inlineStr">
        <is>
          <t>WSBC-7152938</t>
        </is>
      </c>
      <c r="F5" s="3" t="inlineStr">
        <is>
          <t>Richmond</t>
        </is>
      </c>
      <c r="G5" s="5" t="inlineStr">
        <is>
          <t>BC</t>
        </is>
      </c>
      <c r="H5" s="3" t="inlineStr">
        <is>
          <t>Flooring</t>
        </is>
      </c>
      <c r="I5" s="6" t="n">
        <v>46273</v>
      </c>
      <c r="J5" s="6" t="n">
        <v>46348</v>
      </c>
      <c r="K5" s="6" t="n">
        <v>46313</v>
      </c>
      <c r="L5" s="6" t="n"/>
      <c r="M5" s="6" t="n"/>
      <c r="N5" s="7" t="n">
        <v>47250</v>
      </c>
      <c r="O5" s="5" t="inlineStr">
        <is>
          <t>Pending</t>
        </is>
      </c>
      <c r="P5" s="12" t="inlineStr">
        <is>
          <t>Priya Singh</t>
        </is>
      </c>
      <c r="Q5" s="13" t="inlineStr">
        <is>
          <t>Clearance request submitted; official expiry date not yet received.</t>
        </is>
      </c>
      <c r="R5" s="11" t="n"/>
      <c r="S5" s="14" t="n"/>
    </row>
    <row r="6" ht="34" customHeight="1">
      <c r="A6" s="2" t="inlineStr">
        <is>
          <t>WSBC-2026-005</t>
        </is>
      </c>
      <c r="B6" s="3" t="inlineStr">
        <is>
          <t>Lucas Martin Landscaping</t>
        </is>
      </c>
      <c r="C6" s="3" t="inlineStr">
        <is>
          <t>Lucas Martin</t>
        </is>
      </c>
      <c r="D6" s="4" t="inlineStr">
        <is>
          <t>856789012RT0001</t>
        </is>
      </c>
      <c r="E6" s="4" t="inlineStr">
        <is>
          <t>WSBC-8263745</t>
        </is>
      </c>
      <c r="F6" s="3" t="inlineStr">
        <is>
          <t>Victoria</t>
        </is>
      </c>
      <c r="G6" s="5" t="inlineStr">
        <is>
          <t>BC</t>
        </is>
      </c>
      <c r="H6" s="3" t="inlineStr">
        <is>
          <t>Landscaping</t>
        </is>
      </c>
      <c r="I6" s="6" t="n">
        <v>46176</v>
      </c>
      <c r="J6" s="6" t="n">
        <v>46361</v>
      </c>
      <c r="K6" s="6" t="n">
        <v>46161</v>
      </c>
      <c r="L6" s="6" t="n">
        <v>46166</v>
      </c>
      <c r="M6" s="6" t="n">
        <v>46361</v>
      </c>
      <c r="N6" s="7" t="n">
        <v>75300</v>
      </c>
      <c r="O6" s="5" t="inlineStr">
        <is>
          <t>Cleared</t>
        </is>
      </c>
      <c r="P6" s="8" t="inlineStr">
        <is>
          <t>Jordan Lee</t>
        </is>
      </c>
      <c r="Q6" s="9" t="inlineStr">
        <is>
          <t>Current clearance reviewed for seasonal grounds maintenance.</t>
        </is>
      </c>
      <c r="R6" s="2" t="n"/>
      <c r="S6" s="10" t="n"/>
    </row>
    <row r="7" ht="34" customHeight="1">
      <c r="A7" s="11" t="inlineStr">
        <is>
          <t>WSBC-2026-006</t>
        </is>
      </c>
      <c r="B7" s="3" t="inlineStr">
        <is>
          <t>Sophie Tremblay Mechanical</t>
        </is>
      </c>
      <c r="C7" s="3" t="inlineStr">
        <is>
          <t>Sophie Tremblay</t>
        </is>
      </c>
      <c r="D7" s="4" t="inlineStr">
        <is>
          <t>867890123RT0001</t>
        </is>
      </c>
      <c r="E7" s="4" t="inlineStr">
        <is>
          <t>WSBC-9384627</t>
        </is>
      </c>
      <c r="F7" s="3" t="inlineStr">
        <is>
          <t>Burnaby</t>
        </is>
      </c>
      <c r="G7" s="5" t="inlineStr">
        <is>
          <t>BC</t>
        </is>
      </c>
      <c r="H7" s="3" t="inlineStr">
        <is>
          <t>HVAC</t>
        </is>
      </c>
      <c r="I7" s="6" t="n">
        <v>46126</v>
      </c>
      <c r="J7" s="6" t="n">
        <v>46339</v>
      </c>
      <c r="K7" s="6" t="n">
        <v>46106</v>
      </c>
      <c r="L7" s="6" t="n">
        <v>46111</v>
      </c>
      <c r="M7" s="6" t="n">
        <v>46308</v>
      </c>
      <c r="N7" s="7" t="n">
        <v>142000</v>
      </c>
      <c r="O7" s="5" t="inlineStr">
        <is>
          <t>Expired</t>
        </is>
      </c>
      <c r="P7" s="12" t="inlineStr">
        <is>
          <t>Priya Singh</t>
        </is>
      </c>
      <c r="Q7" s="13" t="inlineStr">
        <is>
          <t>Do not release further contract payments until clearance is reconfirmed.</t>
        </is>
      </c>
      <c r="R7" s="11" t="n"/>
      <c r="S7" s="14" t="n"/>
    </row>
    <row r="8" ht="34" customHeight="1">
      <c r="A8" s="2" t="inlineStr">
        <is>
          <t>WSBC-2026-007</t>
        </is>
      </c>
      <c r="B8" s="3" t="inlineStr">
        <is>
          <t>Ethan Wilson Roofing</t>
        </is>
      </c>
      <c r="C8" s="3" t="inlineStr">
        <is>
          <t>Ethan Wilson</t>
        </is>
      </c>
      <c r="D8" s="4" t="inlineStr">
        <is>
          <t>878901234RT0001</t>
        </is>
      </c>
      <c r="E8" s="4" t="inlineStr">
        <is>
          <t>WSBC-1495726</t>
        </is>
      </c>
      <c r="F8" s="3" t="inlineStr">
        <is>
          <t>Nanaimo</t>
        </is>
      </c>
      <c r="G8" s="5" t="inlineStr">
        <is>
          <t>BC</t>
        </is>
      </c>
      <c r="H8" s="3" t="inlineStr">
        <is>
          <t>Roofing</t>
        </is>
      </c>
      <c r="I8" s="6" t="n">
        <v>46239</v>
      </c>
      <c r="J8" s="6" t="n">
        <v>46367</v>
      </c>
      <c r="K8" s="6" t="n">
        <v>46221</v>
      </c>
      <c r="L8" s="6" t="n">
        <v>46226</v>
      </c>
      <c r="M8" s="6" t="n">
        <v>46357</v>
      </c>
      <c r="N8" s="7" t="n">
        <v>98500</v>
      </c>
      <c r="O8" s="5" t="inlineStr">
        <is>
          <t>Cleared</t>
        </is>
      </c>
      <c r="P8" s="8" t="inlineStr">
        <is>
          <t>Jordan Lee</t>
        </is>
      </c>
      <c r="Q8" s="9" t="inlineStr">
        <is>
          <t>Clearance confirmation saved with project procurement records.</t>
        </is>
      </c>
      <c r="R8" s="2" t="n"/>
      <c r="S8" s="10" t="n"/>
    </row>
    <row r="9" ht="34" customHeight="1">
      <c r="A9" s="11" t="inlineStr">
        <is>
          <t>WSBC-2026-008</t>
        </is>
      </c>
      <c r="B9" s="3" t="inlineStr">
        <is>
          <t>Charlotte Roy Painting</t>
        </is>
      </c>
      <c r="C9" s="3" t="inlineStr">
        <is>
          <t>Charlotte Roy</t>
        </is>
      </c>
      <c r="D9" s="4" t="inlineStr">
        <is>
          <t>889012345RT0001</t>
        </is>
      </c>
      <c r="E9" s="4" t="inlineStr">
        <is>
          <t>WSBC-2536841</t>
        </is>
      </c>
      <c r="F9" s="3" t="inlineStr">
        <is>
          <t>Abbotsford</t>
        </is>
      </c>
      <c r="G9" s="5" t="inlineStr">
        <is>
          <t>BC</t>
        </is>
      </c>
      <c r="H9" s="3" t="inlineStr">
        <is>
          <t>Painting</t>
        </is>
      </c>
      <c r="I9" s="6" t="n">
        <v>46246</v>
      </c>
      <c r="J9" s="6" t="n">
        <v>46346</v>
      </c>
      <c r="K9" s="6" t="n">
        <v>46229</v>
      </c>
      <c r="L9" s="6" t="n">
        <v>46234</v>
      </c>
      <c r="M9" s="6" t="n">
        <v>46339</v>
      </c>
      <c r="N9" s="7" t="n">
        <v>33800</v>
      </c>
      <c r="O9" s="5" t="inlineStr">
        <is>
          <t>Follow-up Required</t>
        </is>
      </c>
      <c r="P9" s="12" t="inlineStr">
        <is>
          <t>Priya Singh</t>
        </is>
      </c>
      <c r="Q9" s="13" t="inlineStr">
        <is>
          <t>Follow up required before expiry; renewal reminder sent.</t>
        </is>
      </c>
      <c r="R9" s="11" t="n"/>
      <c r="S9" s="14" t="n"/>
    </row>
    <row r="10" ht="34" customHeight="1">
      <c r="A10" s="2" t="inlineStr">
        <is>
          <t>WSBC-2026-009</t>
        </is>
      </c>
      <c r="B10" s="3" t="inlineStr">
        <is>
          <t>William Brown Site Services</t>
        </is>
      </c>
      <c r="C10" s="3" t="inlineStr">
        <is>
          <t>William Brown</t>
        </is>
      </c>
      <c r="D10" s="4" t="inlineStr">
        <is>
          <t>890123456RT0001</t>
        </is>
      </c>
      <c r="E10" s="4" t="inlineStr">
        <is>
          <t>WSBC-3647952</t>
        </is>
      </c>
      <c r="F10" s="3" t="inlineStr">
        <is>
          <t>Kamloops</t>
        </is>
      </c>
      <c r="G10" s="5" t="inlineStr">
        <is>
          <t>BC</t>
        </is>
      </c>
      <c r="H10" s="3" t="inlineStr">
        <is>
          <t>Excavation</t>
        </is>
      </c>
      <c r="I10" s="6" t="n">
        <v>46146</v>
      </c>
      <c r="J10" s="6" t="n">
        <v>46381</v>
      </c>
      <c r="K10" s="6" t="n">
        <v>46126</v>
      </c>
      <c r="L10" s="6" t="n">
        <v>46131</v>
      </c>
      <c r="M10" s="6" t="n">
        <v>46387</v>
      </c>
      <c r="N10" s="7" t="n">
        <v>156750</v>
      </c>
      <c r="O10" s="5" t="inlineStr">
        <is>
          <t>Cleared</t>
        </is>
      </c>
      <c r="P10" s="8" t="inlineStr">
        <is>
          <t>Jordan Lee</t>
        </is>
      </c>
      <c r="Q10" s="9" t="inlineStr">
        <is>
          <t>Verified for excavation and site preparation scope.</t>
        </is>
      </c>
      <c r="R10" s="2" t="n"/>
      <c r="S10" s="10" t="n"/>
    </row>
    <row r="11" ht="34" customHeight="1">
      <c r="A11" s="11" t="inlineStr">
        <is>
          <t>WSBC-2026-010</t>
        </is>
      </c>
      <c r="B11" s="3" t="inlineStr">
        <is>
          <t>Ava MacDonald Cleaning</t>
        </is>
      </c>
      <c r="C11" s="3" t="inlineStr">
        <is>
          <t>Ava MacDonald</t>
        </is>
      </c>
      <c r="D11" s="4" t="inlineStr">
        <is>
          <t>901234567RT0001</t>
        </is>
      </c>
      <c r="E11" s="4" t="inlineStr">
        <is>
          <t>WSBC-4758263</t>
        </is>
      </c>
      <c r="F11" s="3" t="inlineStr">
        <is>
          <t>Prince George</t>
        </is>
      </c>
      <c r="G11" s="5" t="inlineStr">
        <is>
          <t>BC</t>
        </is>
      </c>
      <c r="H11" s="3" t="inlineStr">
        <is>
          <t>Commercial cleaning</t>
        </is>
      </c>
      <c r="I11" s="6" t="n">
        <v>46286</v>
      </c>
      <c r="J11" s="6" t="n">
        <v>46376</v>
      </c>
      <c r="K11" s="6" t="n"/>
      <c r="L11" s="6" t="n"/>
      <c r="M11" s="6" t="n"/>
      <c r="N11" s="7" t="n">
        <v>12500</v>
      </c>
      <c r="O11" s="5" t="inlineStr">
        <is>
          <t>Not Required</t>
        </is>
      </c>
      <c r="P11" s="12" t="inlineStr">
        <is>
          <t>Priya Singh</t>
        </is>
      </c>
      <c r="Q11" s="13" t="inlineStr">
        <is>
          <t>Administrative review completed; clearance not required for this scope.</t>
        </is>
      </c>
      <c r="R11" s="11" t="n"/>
      <c r="S11" s="14" t="n"/>
    </row>
    <row r="12" ht="22" customHeight="1">
      <c r="A12" s="2" t="n"/>
      <c r="B12" s="3" t="n"/>
      <c r="C12" s="3" t="n"/>
      <c r="D12" s="4" t="n"/>
      <c r="E12" s="4" t="n"/>
      <c r="F12" s="3" t="n"/>
      <c r="G12" s="5" t="n"/>
      <c r="H12" s="3" t="n"/>
      <c r="I12" s="6" t="n"/>
      <c r="J12" s="6" t="n"/>
      <c r="K12" s="6" t="n"/>
      <c r="L12" s="6" t="n"/>
      <c r="M12" s="6" t="n"/>
      <c r="N12" s="7" t="n"/>
      <c r="O12" s="5" t="n"/>
      <c r="P12" s="8">
        <f>IF($B12="","",IF($M12="","",$M12-TODAY()))</f>
        <v/>
      </c>
      <c r="Q12" s="9">
        <f>IF($B12="","",IF($O12="Not Required","Not Required",IF($O12="Expired","Expired",IF($M12="","Missing expiry date",IF($P12&lt;0,"Expired",IF($P12&lt;=30,"Renew within 30 days","Current"))))))</f>
        <v/>
      </c>
      <c r="R12" s="2" t="n"/>
      <c r="S12" s="10" t="n"/>
    </row>
    <row r="13" ht="22" customHeight="1">
      <c r="A13" s="11" t="n"/>
      <c r="B13" s="3" t="n"/>
      <c r="C13" s="3" t="n"/>
      <c r="D13" s="4" t="n"/>
      <c r="E13" s="4" t="n"/>
      <c r="F13" s="3" t="n"/>
      <c r="G13" s="5" t="n"/>
      <c r="H13" s="3" t="n"/>
      <c r="I13" s="6" t="n"/>
      <c r="J13" s="6" t="n"/>
      <c r="K13" s="6" t="n"/>
      <c r="L13" s="6" t="n"/>
      <c r="M13" s="6" t="n"/>
      <c r="N13" s="7" t="n"/>
      <c r="O13" s="5" t="n"/>
      <c r="P13" s="12">
        <f>IF($B13="","",IF($M13="","",$M13-TODAY()))</f>
        <v/>
      </c>
      <c r="Q13" s="13">
        <f>IF($B13="","",IF($O13="Not Required","Not Required",IF($O13="Expired","Expired",IF($M13="","Missing expiry date",IF($P13&lt;0,"Expired",IF($P13&lt;=30,"Renew within 30 days","Current"))))))</f>
        <v/>
      </c>
      <c r="R13" s="11" t="n"/>
      <c r="S13" s="14" t="n"/>
    </row>
    <row r="14" ht="22" customHeight="1">
      <c r="A14" s="2" t="n"/>
      <c r="B14" s="3" t="n"/>
      <c r="C14" s="3" t="n"/>
      <c r="D14" s="4" t="n"/>
      <c r="E14" s="4" t="n"/>
      <c r="F14" s="3" t="n"/>
      <c r="G14" s="5" t="n"/>
      <c r="H14" s="3" t="n"/>
      <c r="I14" s="6" t="n"/>
      <c r="J14" s="6" t="n"/>
      <c r="K14" s="6" t="n"/>
      <c r="L14" s="6" t="n"/>
      <c r="M14" s="6" t="n"/>
      <c r="N14" s="7" t="n"/>
      <c r="O14" s="5" t="n"/>
      <c r="P14" s="8">
        <f>IF($B14="","",IF($M14="","",$M14-TODAY()))</f>
        <v/>
      </c>
      <c r="Q14" s="9">
        <f>IF($B14="","",IF($O14="Not Required","Not Required",IF($O14="Expired","Expired",IF($M14="","Missing expiry date",IF($P14&lt;0,"Expired",IF($P14&lt;=30,"Renew within 30 days","Current"))))))</f>
        <v/>
      </c>
      <c r="R14" s="2" t="n"/>
      <c r="S14" s="10" t="n"/>
    </row>
    <row r="15" ht="22" customHeight="1">
      <c r="A15" s="11" t="n"/>
      <c r="B15" s="3" t="n"/>
      <c r="C15" s="3" t="n"/>
      <c r="D15" s="4" t="n"/>
      <c r="E15" s="4" t="n"/>
      <c r="F15" s="3" t="n"/>
      <c r="G15" s="5" t="n"/>
      <c r="H15" s="3" t="n"/>
      <c r="I15" s="6" t="n"/>
      <c r="J15" s="6" t="n"/>
      <c r="K15" s="6" t="n"/>
      <c r="L15" s="6" t="n"/>
      <c r="M15" s="6" t="n"/>
      <c r="N15" s="7" t="n"/>
      <c r="O15" s="5" t="n"/>
      <c r="P15" s="12">
        <f>IF($B15="","",IF($M15="","",$M15-TODAY()))</f>
        <v/>
      </c>
      <c r="Q15" s="13">
        <f>IF($B15="","",IF($O15="Not Required","Not Required",IF($O15="Expired","Expired",IF($M15="","Missing expiry date",IF($P15&lt;0,"Expired",IF($P15&lt;=30,"Renew within 30 days","Current"))))))</f>
        <v/>
      </c>
      <c r="R15" s="11" t="n"/>
      <c r="S15" s="14" t="n"/>
    </row>
    <row r="16" ht="22" customHeight="1">
      <c r="A16" s="2" t="n"/>
      <c r="B16" s="3" t="n"/>
      <c r="C16" s="3" t="n"/>
      <c r="D16" s="4" t="n"/>
      <c r="E16" s="4" t="n"/>
      <c r="F16" s="3" t="n"/>
      <c r="G16" s="5" t="n"/>
      <c r="H16" s="3" t="n"/>
      <c r="I16" s="6" t="n"/>
      <c r="J16" s="6" t="n"/>
      <c r="K16" s="6" t="n"/>
      <c r="L16" s="6" t="n"/>
      <c r="M16" s="6" t="n"/>
      <c r="N16" s="7" t="n"/>
      <c r="O16" s="5" t="n"/>
      <c r="P16" s="8">
        <f>IF($B16="","",IF($M16="","",$M16-TODAY()))</f>
        <v/>
      </c>
      <c r="Q16" s="9">
        <f>IF($B16="","",IF($O16="Not Required","Not Required",IF($O16="Expired","Expired",IF($M16="","Missing expiry date",IF($P16&lt;0,"Expired",IF($P16&lt;=30,"Renew within 30 days","Current"))))))</f>
        <v/>
      </c>
      <c r="R16" s="2" t="n"/>
      <c r="S16" s="10" t="n"/>
    </row>
    <row r="17" ht="22" customHeight="1">
      <c r="A17" s="11" t="n"/>
      <c r="B17" s="3" t="n"/>
      <c r="C17" s="3" t="n"/>
      <c r="D17" s="4" t="n"/>
      <c r="E17" s="4" t="n"/>
      <c r="F17" s="3" t="n"/>
      <c r="G17" s="5" t="n"/>
      <c r="H17" s="3" t="n"/>
      <c r="I17" s="6" t="n"/>
      <c r="J17" s="6" t="n"/>
      <c r="K17" s="6" t="n"/>
      <c r="L17" s="6" t="n"/>
      <c r="M17" s="6" t="n"/>
      <c r="N17" s="7" t="n"/>
      <c r="O17" s="5" t="n"/>
      <c r="P17" s="12">
        <f>IF($B17="","",IF($M17="","",$M17-TODAY()))</f>
        <v/>
      </c>
      <c r="Q17" s="13">
        <f>IF($B17="","",IF($O17="Not Required","Not Required",IF($O17="Expired","Expired",IF($M17="","Missing expiry date",IF($P17&lt;0,"Expired",IF($P17&lt;=30,"Renew within 30 days","Current"))))))</f>
        <v/>
      </c>
      <c r="R17" s="11" t="n"/>
      <c r="S17" s="14" t="n"/>
    </row>
    <row r="18" ht="22" customHeight="1">
      <c r="A18" s="2" t="n"/>
      <c r="B18" s="3" t="n"/>
      <c r="C18" s="3" t="n"/>
      <c r="D18" s="4" t="n"/>
      <c r="E18" s="4" t="n"/>
      <c r="F18" s="3" t="n"/>
      <c r="G18" s="5" t="n"/>
      <c r="H18" s="3" t="n"/>
      <c r="I18" s="6" t="n"/>
      <c r="J18" s="6" t="n"/>
      <c r="K18" s="6" t="n"/>
      <c r="L18" s="6" t="n"/>
      <c r="M18" s="6" t="n"/>
      <c r="N18" s="7" t="n"/>
      <c r="O18" s="5" t="n"/>
      <c r="P18" s="8">
        <f>IF($B18="","",IF($M18="","",$M18-TODAY()))</f>
        <v/>
      </c>
      <c r="Q18" s="9">
        <f>IF($B18="","",IF($O18="Not Required","Not Required",IF($O18="Expired","Expired",IF($M18="","Missing expiry date",IF($P18&lt;0,"Expired",IF($P18&lt;=30,"Renew within 30 days","Current"))))))</f>
        <v/>
      </c>
      <c r="R18" s="2" t="n"/>
      <c r="S18" s="10" t="n"/>
    </row>
    <row r="19" ht="22" customHeight="1">
      <c r="A19" s="11" t="n"/>
      <c r="B19" s="3" t="n"/>
      <c r="C19" s="3" t="n"/>
      <c r="D19" s="4" t="n"/>
      <c r="E19" s="4" t="n"/>
      <c r="F19" s="3" t="n"/>
      <c r="G19" s="5" t="n"/>
      <c r="H19" s="3" t="n"/>
      <c r="I19" s="6" t="n"/>
      <c r="J19" s="6" t="n"/>
      <c r="K19" s="6" t="n"/>
      <c r="L19" s="6" t="n"/>
      <c r="M19" s="6" t="n"/>
      <c r="N19" s="7" t="n"/>
      <c r="O19" s="5" t="n"/>
      <c r="P19" s="12">
        <f>IF($B19="","",IF($M19="","",$M19-TODAY()))</f>
        <v/>
      </c>
      <c r="Q19" s="13">
        <f>IF($B19="","",IF($O19="Not Required","Not Required",IF($O19="Expired","Expired",IF($M19="","Missing expiry date",IF($P19&lt;0,"Expired",IF($P19&lt;=30,"Renew within 30 days","Current"))))))</f>
        <v/>
      </c>
      <c r="R19" s="11" t="n"/>
      <c r="S19" s="14" t="n"/>
    </row>
    <row r="20" ht="22" customHeight="1">
      <c r="A20" s="2" t="n"/>
      <c r="B20" s="3" t="n"/>
      <c r="C20" s="3" t="n"/>
      <c r="D20" s="4" t="n"/>
      <c r="E20" s="4" t="n"/>
      <c r="F20" s="3" t="n"/>
      <c r="G20" s="5" t="n"/>
      <c r="H20" s="3" t="n"/>
      <c r="I20" s="6" t="n"/>
      <c r="J20" s="6" t="n"/>
      <c r="K20" s="6" t="n"/>
      <c r="L20" s="6" t="n"/>
      <c r="M20" s="6" t="n"/>
      <c r="N20" s="7" t="n"/>
      <c r="O20" s="5" t="n"/>
      <c r="P20" s="8">
        <f>IF($B20="","",IF($M20="","",$M20-TODAY()))</f>
        <v/>
      </c>
      <c r="Q20" s="9">
        <f>IF($B20="","",IF($O20="Not Required","Not Required",IF($O20="Expired","Expired",IF($M20="","Missing expiry date",IF($P20&lt;0,"Expired",IF($P20&lt;=30,"Renew within 30 days","Current"))))))</f>
        <v/>
      </c>
      <c r="R20" s="2" t="n"/>
      <c r="S20" s="10" t="n"/>
    </row>
    <row r="21" ht="22" customHeight="1">
      <c r="A21" s="11" t="n"/>
      <c r="B21" s="3" t="n"/>
      <c r="C21" s="3" t="n"/>
      <c r="D21" s="4" t="n"/>
      <c r="E21" s="4" t="n"/>
      <c r="F21" s="3" t="n"/>
      <c r="G21" s="5" t="n"/>
      <c r="H21" s="3" t="n"/>
      <c r="I21" s="6" t="n"/>
      <c r="J21" s="6" t="n"/>
      <c r="K21" s="6" t="n"/>
      <c r="L21" s="6" t="n"/>
      <c r="M21" s="6" t="n"/>
      <c r="N21" s="7" t="n"/>
      <c r="O21" s="5" t="n"/>
      <c r="P21" s="12">
        <f>IF($B21="","",IF($M21="","",$M21-TODAY()))</f>
        <v/>
      </c>
      <c r="Q21" s="13">
        <f>IF($B21="","",IF($O21="Not Required","Not Required",IF($O21="Expired","Expired",IF($M21="","Missing expiry date",IF($P21&lt;0,"Expired",IF($P21&lt;=30,"Renew within 30 days","Current"))))))</f>
        <v/>
      </c>
      <c r="R21" s="11" t="n"/>
      <c r="S21" s="14" t="n"/>
    </row>
    <row r="22" ht="22" customHeight="1">
      <c r="A22" s="2" t="n"/>
      <c r="B22" s="3" t="n"/>
      <c r="C22" s="3" t="n"/>
      <c r="D22" s="4" t="n"/>
      <c r="E22" s="4" t="n"/>
      <c r="F22" s="3" t="n"/>
      <c r="G22" s="5" t="n"/>
      <c r="H22" s="3" t="n"/>
      <c r="I22" s="6" t="n"/>
      <c r="J22" s="6" t="n"/>
      <c r="K22" s="6" t="n"/>
      <c r="L22" s="6" t="n"/>
      <c r="M22" s="6" t="n"/>
      <c r="N22" s="7" t="n"/>
      <c r="O22" s="5" t="n"/>
      <c r="P22" s="8">
        <f>IF($B22="","",IF($M22="","",$M22-TODAY()))</f>
        <v/>
      </c>
      <c r="Q22" s="9">
        <f>IF($B22="","",IF($O22="Not Required","Not Required",IF($O22="Expired","Expired",IF($M22="","Missing expiry date",IF($P22&lt;0,"Expired",IF($P22&lt;=30,"Renew within 30 days","Current"))))))</f>
        <v/>
      </c>
      <c r="R22" s="2" t="n"/>
      <c r="S22" s="10" t="n"/>
    </row>
    <row r="23" ht="22" customHeight="1">
      <c r="A23" s="11" t="n"/>
      <c r="B23" s="3" t="n"/>
      <c r="C23" s="3" t="n"/>
      <c r="D23" s="4" t="n"/>
      <c r="E23" s="4" t="n"/>
      <c r="F23" s="3" t="n"/>
      <c r="G23" s="5" t="n"/>
      <c r="H23" s="3" t="n"/>
      <c r="I23" s="6" t="n"/>
      <c r="J23" s="6" t="n"/>
      <c r="K23" s="6" t="n"/>
      <c r="L23" s="6" t="n"/>
      <c r="M23" s="6" t="n"/>
      <c r="N23" s="7" t="n"/>
      <c r="O23" s="5" t="n"/>
      <c r="P23" s="12">
        <f>IF($B23="","",IF($M23="","",$M23-TODAY()))</f>
        <v/>
      </c>
      <c r="Q23" s="13">
        <f>IF($B23="","",IF($O23="Not Required","Not Required",IF($O23="Expired","Expired",IF($M23="","Missing expiry date",IF($P23&lt;0,"Expired",IF($P23&lt;=30,"Renew within 30 days","Current"))))))</f>
        <v/>
      </c>
      <c r="R23" s="11" t="n"/>
      <c r="S23" s="14" t="n"/>
    </row>
    <row r="24" ht="22" customHeight="1">
      <c r="A24" s="2" t="n"/>
      <c r="B24" s="3" t="n"/>
      <c r="C24" s="3" t="n"/>
      <c r="D24" s="4" t="n"/>
      <c r="E24" s="4" t="n"/>
      <c r="F24" s="3" t="n"/>
      <c r="G24" s="5" t="n"/>
      <c r="H24" s="3" t="n"/>
      <c r="I24" s="6" t="n"/>
      <c r="J24" s="6" t="n"/>
      <c r="K24" s="6" t="n"/>
      <c r="L24" s="6" t="n"/>
      <c r="M24" s="6" t="n"/>
      <c r="N24" s="7" t="n"/>
      <c r="O24" s="5" t="n"/>
      <c r="P24" s="8">
        <f>IF($B24="","",IF($M24="","",$M24-TODAY()))</f>
        <v/>
      </c>
      <c r="Q24" s="9">
        <f>IF($B24="","",IF($O24="Not Required","Not Required",IF($O24="Expired","Expired",IF($M24="","Missing expiry date",IF($P24&lt;0,"Expired",IF($P24&lt;=30,"Renew within 30 days","Current"))))))</f>
        <v/>
      </c>
      <c r="R24" s="2" t="n"/>
      <c r="S24" s="10" t="n"/>
    </row>
    <row r="25" ht="22" customHeight="1">
      <c r="A25" s="11" t="n"/>
      <c r="B25" s="3" t="n"/>
      <c r="C25" s="3" t="n"/>
      <c r="D25" s="4" t="n"/>
      <c r="E25" s="4" t="n"/>
      <c r="F25" s="3" t="n"/>
      <c r="G25" s="5" t="n"/>
      <c r="H25" s="3" t="n"/>
      <c r="I25" s="6" t="n"/>
      <c r="J25" s="6" t="n"/>
      <c r="K25" s="6" t="n"/>
      <c r="L25" s="6" t="n"/>
      <c r="M25" s="6" t="n"/>
      <c r="N25" s="7" t="n"/>
      <c r="O25" s="5" t="n"/>
      <c r="P25" s="12">
        <f>IF($B25="","",IF($M25="","",$M25-TODAY()))</f>
        <v/>
      </c>
      <c r="Q25" s="13">
        <f>IF($B25="","",IF($O25="Not Required","Not Required",IF($O25="Expired","Expired",IF($M25="","Missing expiry date",IF($P25&lt;0,"Expired",IF($P25&lt;=30,"Renew within 30 days","Current"))))))</f>
        <v/>
      </c>
      <c r="R25" s="11" t="n"/>
      <c r="S25" s="14" t="n"/>
    </row>
    <row r="26" ht="22" customHeight="1">
      <c r="A26" s="2" t="n"/>
      <c r="B26" s="3" t="n"/>
      <c r="C26" s="3" t="n"/>
      <c r="D26" s="4" t="n"/>
      <c r="E26" s="4" t="n"/>
      <c r="F26" s="3" t="n"/>
      <c r="G26" s="5" t="n"/>
      <c r="H26" s="3" t="n"/>
      <c r="I26" s="6" t="n"/>
      <c r="J26" s="6" t="n"/>
      <c r="K26" s="6" t="n"/>
      <c r="L26" s="6" t="n"/>
      <c r="M26" s="6" t="n"/>
      <c r="N26" s="7" t="n"/>
      <c r="O26" s="5" t="n"/>
      <c r="P26" s="8">
        <f>IF($B26="","",IF($M26="","",$M26-TODAY()))</f>
        <v/>
      </c>
      <c r="Q26" s="9">
        <f>IF($B26="","",IF($O26="Not Required","Not Required",IF($O26="Expired","Expired",IF($M26="","Missing expiry date",IF($P26&lt;0,"Expired",IF($P26&lt;=30,"Renew within 30 days","Current"))))))</f>
        <v/>
      </c>
      <c r="R26" s="2" t="n"/>
      <c r="S26" s="10" t="n"/>
    </row>
    <row r="27" ht="22" customHeight="1">
      <c r="A27" s="11" t="n"/>
      <c r="B27" s="3" t="n"/>
      <c r="C27" s="3" t="n"/>
      <c r="D27" s="4" t="n"/>
      <c r="E27" s="4" t="n"/>
      <c r="F27" s="3" t="n"/>
      <c r="G27" s="5" t="n"/>
      <c r="H27" s="3" t="n"/>
      <c r="I27" s="6" t="n"/>
      <c r="J27" s="6" t="n"/>
      <c r="K27" s="6" t="n"/>
      <c r="L27" s="6" t="n"/>
      <c r="M27" s="6" t="n"/>
      <c r="N27" s="7" t="n"/>
      <c r="O27" s="5" t="n"/>
      <c r="P27" s="12">
        <f>IF($B27="","",IF($M27="","",$M27-TODAY()))</f>
        <v/>
      </c>
      <c r="Q27" s="13">
        <f>IF($B27="","",IF($O27="Not Required","Not Required",IF($O27="Expired","Expired",IF($M27="","Missing expiry date",IF($P27&lt;0,"Expired",IF($P27&lt;=30,"Renew within 30 days","Current"))))))</f>
        <v/>
      </c>
      <c r="R27" s="11" t="n"/>
      <c r="S27" s="14" t="n"/>
    </row>
    <row r="28" ht="22" customHeight="1">
      <c r="A28" s="2" t="n"/>
      <c r="B28" s="3" t="n"/>
      <c r="C28" s="3" t="n"/>
      <c r="D28" s="4" t="n"/>
      <c r="E28" s="4" t="n"/>
      <c r="F28" s="3" t="n"/>
      <c r="G28" s="5" t="n"/>
      <c r="H28" s="3" t="n"/>
      <c r="I28" s="6" t="n"/>
      <c r="J28" s="6" t="n"/>
      <c r="K28" s="6" t="n"/>
      <c r="L28" s="6" t="n"/>
      <c r="M28" s="6" t="n"/>
      <c r="N28" s="7" t="n"/>
      <c r="O28" s="5" t="n"/>
      <c r="P28" s="8">
        <f>IF($B28="","",IF($M28="","",$M28-TODAY()))</f>
        <v/>
      </c>
      <c r="Q28" s="9">
        <f>IF($B28="","",IF($O28="Not Required","Not Required",IF($O28="Expired","Expired",IF($M28="","Missing expiry date",IF($P28&lt;0,"Expired",IF($P28&lt;=30,"Renew within 30 days","Current"))))))</f>
        <v/>
      </c>
      <c r="R28" s="2" t="n"/>
      <c r="S28" s="10" t="n"/>
    </row>
    <row r="29" ht="22" customHeight="1">
      <c r="A29" s="11" t="n"/>
      <c r="B29" s="3" t="n"/>
      <c r="C29" s="3" t="n"/>
      <c r="D29" s="4" t="n"/>
      <c r="E29" s="4" t="n"/>
      <c r="F29" s="3" t="n"/>
      <c r="G29" s="5" t="n"/>
      <c r="H29" s="3" t="n"/>
      <c r="I29" s="6" t="n"/>
      <c r="J29" s="6" t="n"/>
      <c r="K29" s="6" t="n"/>
      <c r="L29" s="6" t="n"/>
      <c r="M29" s="6" t="n"/>
      <c r="N29" s="7" t="n"/>
      <c r="O29" s="5" t="n"/>
      <c r="P29" s="12">
        <f>IF($B29="","",IF($M29="","",$M29-TODAY()))</f>
        <v/>
      </c>
      <c r="Q29" s="13">
        <f>IF($B29="","",IF($O29="Not Required","Not Required",IF($O29="Expired","Expired",IF($M29="","Missing expiry date",IF($P29&lt;0,"Expired",IF($P29&lt;=30,"Renew within 30 days","Current"))))))</f>
        <v/>
      </c>
      <c r="R29" s="11" t="n"/>
      <c r="S29" s="14" t="n"/>
    </row>
    <row r="30" ht="22" customHeight="1">
      <c r="A30" s="2" t="n"/>
      <c r="B30" s="3" t="n"/>
      <c r="C30" s="3" t="n"/>
      <c r="D30" s="4" t="n"/>
      <c r="E30" s="4" t="n"/>
      <c r="F30" s="3" t="n"/>
      <c r="G30" s="5" t="n"/>
      <c r="H30" s="3" t="n"/>
      <c r="I30" s="6" t="n"/>
      <c r="J30" s="6" t="n"/>
      <c r="K30" s="6" t="n"/>
      <c r="L30" s="6" t="n"/>
      <c r="M30" s="6" t="n"/>
      <c r="N30" s="7" t="n"/>
      <c r="O30" s="5" t="n"/>
      <c r="P30" s="8">
        <f>IF($B30="","",IF($M30="","",$M30-TODAY()))</f>
        <v/>
      </c>
      <c r="Q30" s="9">
        <f>IF($B30="","",IF($O30="Not Required","Not Required",IF($O30="Expired","Expired",IF($M30="","Missing expiry date",IF($P30&lt;0,"Expired",IF($P30&lt;=30,"Renew within 30 days","Current"))))))</f>
        <v/>
      </c>
      <c r="R30" s="2" t="n"/>
      <c r="S30" s="10" t="n"/>
    </row>
    <row r="31" ht="22" customHeight="1">
      <c r="A31" s="11" t="n"/>
      <c r="B31" s="3" t="n"/>
      <c r="C31" s="3" t="n"/>
      <c r="D31" s="4" t="n"/>
      <c r="E31" s="4" t="n"/>
      <c r="F31" s="3" t="n"/>
      <c r="G31" s="5" t="n"/>
      <c r="H31" s="3" t="n"/>
      <c r="I31" s="6" t="n"/>
      <c r="J31" s="6" t="n"/>
      <c r="K31" s="6" t="n"/>
      <c r="L31" s="6" t="n"/>
      <c r="M31" s="6" t="n"/>
      <c r="N31" s="7" t="n"/>
      <c r="O31" s="5" t="n"/>
      <c r="P31" s="12">
        <f>IF($B31="","",IF($M31="","",$M31-TODAY()))</f>
        <v/>
      </c>
      <c r="Q31" s="13">
        <f>IF($B31="","",IF($O31="Not Required","Not Required",IF($O31="Expired","Expired",IF($M31="","Missing expiry date",IF($P31&lt;0,"Expired",IF($P31&lt;=30,"Renew within 30 days","Current"))))))</f>
        <v/>
      </c>
      <c r="R31" s="11" t="n"/>
      <c r="S31" s="14" t="n"/>
    </row>
    <row r="32" ht="22" customHeight="1">
      <c r="A32" s="2" t="n"/>
      <c r="B32" s="3" t="n"/>
      <c r="C32" s="3" t="n"/>
      <c r="D32" s="4" t="n"/>
      <c r="E32" s="4" t="n"/>
      <c r="F32" s="3" t="n"/>
      <c r="G32" s="5" t="n"/>
      <c r="H32" s="3" t="n"/>
      <c r="I32" s="6" t="n"/>
      <c r="J32" s="6" t="n"/>
      <c r="K32" s="6" t="n"/>
      <c r="L32" s="6" t="n"/>
      <c r="M32" s="6" t="n"/>
      <c r="N32" s="7" t="n"/>
      <c r="O32" s="5" t="n"/>
      <c r="P32" s="8">
        <f>IF($B32="","",IF($M32="","",$M32-TODAY()))</f>
        <v/>
      </c>
      <c r="Q32" s="9">
        <f>IF($B32="","",IF($O32="Not Required","Not Required",IF($O32="Expired","Expired",IF($M32="","Missing expiry date",IF($P32&lt;0,"Expired",IF($P32&lt;=30,"Renew within 30 days","Current"))))))</f>
        <v/>
      </c>
      <c r="R32" s="2" t="n"/>
      <c r="S32" s="10" t="n"/>
    </row>
    <row r="33" ht="22" customHeight="1">
      <c r="A33" s="11" t="n"/>
      <c r="B33" s="3" t="n"/>
      <c r="C33" s="3" t="n"/>
      <c r="D33" s="4" t="n"/>
      <c r="E33" s="4" t="n"/>
      <c r="F33" s="3" t="n"/>
      <c r="G33" s="5" t="n"/>
      <c r="H33" s="3" t="n"/>
      <c r="I33" s="6" t="n"/>
      <c r="J33" s="6" t="n"/>
      <c r="K33" s="6" t="n"/>
      <c r="L33" s="6" t="n"/>
      <c r="M33" s="6" t="n"/>
      <c r="N33" s="7" t="n"/>
      <c r="O33" s="5" t="n"/>
      <c r="P33" s="12">
        <f>IF($B33="","",IF($M33="","",$M33-TODAY()))</f>
        <v/>
      </c>
      <c r="Q33" s="13">
        <f>IF($B33="","",IF($O33="Not Required","Not Required",IF($O33="Expired","Expired",IF($M33="","Missing expiry date",IF($P33&lt;0,"Expired",IF($P33&lt;=30,"Renew within 30 days","Current"))))))</f>
        <v/>
      </c>
      <c r="R33" s="11" t="n"/>
      <c r="S33" s="14" t="n"/>
    </row>
    <row r="34" ht="22" customHeight="1">
      <c r="A34" s="2" t="n"/>
      <c r="B34" s="3" t="n"/>
      <c r="C34" s="3" t="n"/>
      <c r="D34" s="4" t="n"/>
      <c r="E34" s="4" t="n"/>
      <c r="F34" s="3" t="n"/>
      <c r="G34" s="5" t="n"/>
      <c r="H34" s="3" t="n"/>
      <c r="I34" s="6" t="n"/>
      <c r="J34" s="6" t="n"/>
      <c r="K34" s="6" t="n"/>
      <c r="L34" s="6" t="n"/>
      <c r="M34" s="6" t="n"/>
      <c r="N34" s="7" t="n"/>
      <c r="O34" s="5" t="n"/>
      <c r="P34" s="8">
        <f>IF($B34="","",IF($M34="","",$M34-TODAY()))</f>
        <v/>
      </c>
      <c r="Q34" s="9">
        <f>IF($B34="","",IF($O34="Not Required","Not Required",IF($O34="Expired","Expired",IF($M34="","Missing expiry date",IF($P34&lt;0,"Expired",IF($P34&lt;=30,"Renew within 30 days","Current"))))))</f>
        <v/>
      </c>
      <c r="R34" s="2" t="n"/>
      <c r="S34" s="10" t="n"/>
    </row>
    <row r="35" ht="22" customHeight="1">
      <c r="A35" s="11" t="n"/>
      <c r="B35" s="3" t="n"/>
      <c r="C35" s="3" t="n"/>
      <c r="D35" s="4" t="n"/>
      <c r="E35" s="4" t="n"/>
      <c r="F35" s="3" t="n"/>
      <c r="G35" s="5" t="n"/>
      <c r="H35" s="3" t="n"/>
      <c r="I35" s="6" t="n"/>
      <c r="J35" s="6" t="n"/>
      <c r="K35" s="6" t="n"/>
      <c r="L35" s="6" t="n"/>
      <c r="M35" s="6" t="n"/>
      <c r="N35" s="7" t="n"/>
      <c r="O35" s="5" t="n"/>
      <c r="P35" s="12">
        <f>IF($B35="","",IF($M35="","",$M35-TODAY()))</f>
        <v/>
      </c>
      <c r="Q35" s="13">
        <f>IF($B35="","",IF($O35="Not Required","Not Required",IF($O35="Expired","Expired",IF($M35="","Missing expiry date",IF($P35&lt;0,"Expired",IF($P35&lt;=30,"Renew within 30 days","Current"))))))</f>
        <v/>
      </c>
      <c r="R35" s="11" t="n"/>
      <c r="S35" s="14" t="n"/>
    </row>
    <row r="36" ht="22" customHeight="1">
      <c r="A36" s="2" t="n"/>
      <c r="B36" s="3" t="n"/>
      <c r="C36" s="3" t="n"/>
      <c r="D36" s="4" t="n"/>
      <c r="E36" s="4" t="n"/>
      <c r="F36" s="3" t="n"/>
      <c r="G36" s="5" t="n"/>
      <c r="H36" s="3" t="n"/>
      <c r="I36" s="6" t="n"/>
      <c r="J36" s="6" t="n"/>
      <c r="K36" s="6" t="n"/>
      <c r="L36" s="6" t="n"/>
      <c r="M36" s="6" t="n"/>
      <c r="N36" s="7" t="n"/>
      <c r="O36" s="5" t="n"/>
      <c r="P36" s="8">
        <f>IF($B36="","",IF($M36="","",$M36-TODAY()))</f>
        <v/>
      </c>
      <c r="Q36" s="9">
        <f>IF($B36="","",IF($O36="Not Required","Not Required",IF($O36="Expired","Expired",IF($M36="","Missing expiry date",IF($P36&lt;0,"Expired",IF($P36&lt;=30,"Renew within 30 days","Current"))))))</f>
        <v/>
      </c>
      <c r="R36" s="2" t="n"/>
      <c r="S36" s="10" t="n"/>
    </row>
    <row r="37" ht="22" customHeight="1">
      <c r="A37" s="11" t="n"/>
      <c r="B37" s="3" t="n"/>
      <c r="C37" s="3" t="n"/>
      <c r="D37" s="4" t="n"/>
      <c r="E37" s="4" t="n"/>
      <c r="F37" s="3" t="n"/>
      <c r="G37" s="5" t="n"/>
      <c r="H37" s="3" t="n"/>
      <c r="I37" s="6" t="n"/>
      <c r="J37" s="6" t="n"/>
      <c r="K37" s="6" t="n"/>
      <c r="L37" s="6" t="n"/>
      <c r="M37" s="6" t="n"/>
      <c r="N37" s="7" t="n"/>
      <c r="O37" s="5" t="n"/>
      <c r="P37" s="12">
        <f>IF($B37="","",IF($M37="","",$M37-TODAY()))</f>
        <v/>
      </c>
      <c r="Q37" s="13">
        <f>IF($B37="","",IF($O37="Not Required","Not Required",IF($O37="Expired","Expired",IF($M37="","Missing expiry date",IF($P37&lt;0,"Expired",IF($P37&lt;=30,"Renew within 30 days","Current"))))))</f>
        <v/>
      </c>
      <c r="R37" s="11" t="n"/>
      <c r="S37" s="14" t="n"/>
    </row>
    <row r="38" ht="22" customHeight="1">
      <c r="A38" s="2" t="n"/>
      <c r="B38" s="3" t="n"/>
      <c r="C38" s="3" t="n"/>
      <c r="D38" s="4" t="n"/>
      <c r="E38" s="4" t="n"/>
      <c r="F38" s="3" t="n"/>
      <c r="G38" s="5" t="n"/>
      <c r="H38" s="3" t="n"/>
      <c r="I38" s="6" t="n"/>
      <c r="J38" s="6" t="n"/>
      <c r="K38" s="6" t="n"/>
      <c r="L38" s="6" t="n"/>
      <c r="M38" s="6" t="n"/>
      <c r="N38" s="7" t="n"/>
      <c r="O38" s="5" t="n"/>
      <c r="P38" s="8">
        <f>IF($B38="","",IF($M38="","",$M38-TODAY()))</f>
        <v/>
      </c>
      <c r="Q38" s="9">
        <f>IF($B38="","",IF($O38="Not Required","Not Required",IF($O38="Expired","Expired",IF($M38="","Missing expiry date",IF($P38&lt;0,"Expired",IF($P38&lt;=30,"Renew within 30 days","Current"))))))</f>
        <v/>
      </c>
      <c r="R38" s="2" t="n"/>
      <c r="S38" s="10" t="n"/>
    </row>
    <row r="39" ht="22" customHeight="1">
      <c r="A39" s="11" t="n"/>
      <c r="B39" s="3" t="n"/>
      <c r="C39" s="3" t="n"/>
      <c r="D39" s="4" t="n"/>
      <c r="E39" s="4" t="n"/>
      <c r="F39" s="3" t="n"/>
      <c r="G39" s="5" t="n"/>
      <c r="H39" s="3" t="n"/>
      <c r="I39" s="6" t="n"/>
      <c r="J39" s="6" t="n"/>
      <c r="K39" s="6" t="n"/>
      <c r="L39" s="6" t="n"/>
      <c r="M39" s="6" t="n"/>
      <c r="N39" s="7" t="n"/>
      <c r="O39" s="5" t="n"/>
      <c r="P39" s="12">
        <f>IF($B39="","",IF($M39="","",$M39-TODAY()))</f>
        <v/>
      </c>
      <c r="Q39" s="13">
        <f>IF($B39="","",IF($O39="Not Required","Not Required",IF($O39="Expired","Expired",IF($M39="","Missing expiry date",IF($P39&lt;0,"Expired",IF($P39&lt;=30,"Renew within 30 days","Current"))))))</f>
        <v/>
      </c>
      <c r="R39" s="11" t="n"/>
      <c r="S39" s="14" t="n"/>
    </row>
    <row r="40" ht="22" customHeight="1">
      <c r="A40" s="2" t="n"/>
      <c r="B40" s="3" t="n"/>
      <c r="C40" s="3" t="n"/>
      <c r="D40" s="4" t="n"/>
      <c r="E40" s="4" t="n"/>
      <c r="F40" s="3" t="n"/>
      <c r="G40" s="5" t="n"/>
      <c r="H40" s="3" t="n"/>
      <c r="I40" s="6" t="n"/>
      <c r="J40" s="6" t="n"/>
      <c r="K40" s="6" t="n"/>
      <c r="L40" s="6" t="n"/>
      <c r="M40" s="6" t="n"/>
      <c r="N40" s="7" t="n"/>
      <c r="O40" s="5" t="n"/>
      <c r="P40" s="8">
        <f>IF($B40="","",IF($M40="","",$M40-TODAY()))</f>
        <v/>
      </c>
      <c r="Q40" s="9">
        <f>IF($B40="","",IF($O40="Not Required","Not Required",IF($O40="Expired","Expired",IF($M40="","Missing expiry date",IF($P40&lt;0,"Expired",IF($P40&lt;=30,"Renew within 30 days","Current"))))))</f>
        <v/>
      </c>
      <c r="R40" s="2" t="n"/>
      <c r="S40" s="10" t="n"/>
    </row>
    <row r="41" ht="22" customHeight="1">
      <c r="A41" s="11" t="n"/>
      <c r="B41" s="3" t="n"/>
      <c r="C41" s="3" t="n"/>
      <c r="D41" s="4" t="n"/>
      <c r="E41" s="4" t="n"/>
      <c r="F41" s="3" t="n"/>
      <c r="G41" s="5" t="n"/>
      <c r="H41" s="3" t="n"/>
      <c r="I41" s="6" t="n"/>
      <c r="J41" s="6" t="n"/>
      <c r="K41" s="6" t="n"/>
      <c r="L41" s="6" t="n"/>
      <c r="M41" s="6" t="n"/>
      <c r="N41" s="7" t="n"/>
      <c r="O41" s="5" t="n"/>
      <c r="P41" s="12">
        <f>IF($B41="","",IF($M41="","",$M41-TODAY()))</f>
        <v/>
      </c>
      <c r="Q41" s="13">
        <f>IF($B41="","",IF($O41="Not Required","Not Required",IF($O41="Expired","Expired",IF($M41="","Missing expiry date",IF($P41&lt;0,"Expired",IF($P41&lt;=30,"Renew within 30 days","Current"))))))</f>
        <v/>
      </c>
      <c r="R41" s="11" t="n"/>
      <c r="S41" s="14" t="n"/>
    </row>
    <row r="42" ht="22" customHeight="1">
      <c r="A42" s="2" t="n"/>
      <c r="B42" s="3" t="n"/>
      <c r="C42" s="3" t="n"/>
      <c r="D42" s="4" t="n"/>
      <c r="E42" s="4" t="n"/>
      <c r="F42" s="3" t="n"/>
      <c r="G42" s="5" t="n"/>
      <c r="H42" s="3" t="n"/>
      <c r="I42" s="6" t="n"/>
      <c r="J42" s="6" t="n"/>
      <c r="K42" s="6" t="n"/>
      <c r="L42" s="6" t="n"/>
      <c r="M42" s="6" t="n"/>
      <c r="N42" s="7" t="n"/>
      <c r="O42" s="5" t="n"/>
      <c r="P42" s="8">
        <f>IF($B42="","",IF($M42="","",$M42-TODAY()))</f>
        <v/>
      </c>
      <c r="Q42" s="9">
        <f>IF($B42="","",IF($O42="Not Required","Not Required",IF($O42="Expired","Expired",IF($M42="","Missing expiry date",IF($P42&lt;0,"Expired",IF($P42&lt;=30,"Renew within 30 days","Current"))))))</f>
        <v/>
      </c>
      <c r="R42" s="2" t="n"/>
      <c r="S42" s="10" t="n"/>
    </row>
    <row r="43" ht="22" customHeight="1">
      <c r="A43" s="11" t="n"/>
      <c r="B43" s="3" t="n"/>
      <c r="C43" s="3" t="n"/>
      <c r="D43" s="4" t="n"/>
      <c r="E43" s="4" t="n"/>
      <c r="F43" s="3" t="n"/>
      <c r="G43" s="5" t="n"/>
      <c r="H43" s="3" t="n"/>
      <c r="I43" s="6" t="n"/>
      <c r="J43" s="6" t="n"/>
      <c r="K43" s="6" t="n"/>
      <c r="L43" s="6" t="n"/>
      <c r="M43" s="6" t="n"/>
      <c r="N43" s="7" t="n"/>
      <c r="O43" s="5" t="n"/>
      <c r="P43" s="12">
        <f>IF($B43="","",IF($M43="","",$M43-TODAY()))</f>
        <v/>
      </c>
      <c r="Q43" s="13">
        <f>IF($B43="","",IF($O43="Not Required","Not Required",IF($O43="Expired","Expired",IF($M43="","Missing expiry date",IF($P43&lt;0,"Expired",IF($P43&lt;=30,"Renew within 30 days","Current"))))))</f>
        <v/>
      </c>
      <c r="R43" s="11" t="n"/>
      <c r="S43" s="14" t="n"/>
    </row>
    <row r="44" ht="22" customHeight="1">
      <c r="A44" s="2" t="n"/>
      <c r="B44" s="3" t="n"/>
      <c r="C44" s="3" t="n"/>
      <c r="D44" s="4" t="n"/>
      <c r="E44" s="4" t="n"/>
      <c r="F44" s="3" t="n"/>
      <c r="G44" s="5" t="n"/>
      <c r="H44" s="3" t="n"/>
      <c r="I44" s="6" t="n"/>
      <c r="J44" s="6" t="n"/>
      <c r="K44" s="6" t="n"/>
      <c r="L44" s="6" t="n"/>
      <c r="M44" s="6" t="n"/>
      <c r="N44" s="7" t="n"/>
      <c r="O44" s="5" t="n"/>
      <c r="P44" s="8">
        <f>IF($B44="","",IF($M44="","",$M44-TODAY()))</f>
        <v/>
      </c>
      <c r="Q44" s="9">
        <f>IF($B44="","",IF($O44="Not Required","Not Required",IF($O44="Expired","Expired",IF($M44="","Missing expiry date",IF($P44&lt;0,"Expired",IF($P44&lt;=30,"Renew within 30 days","Current"))))))</f>
        <v/>
      </c>
      <c r="R44" s="2" t="n"/>
      <c r="S44" s="10" t="n"/>
    </row>
    <row r="45" ht="22" customHeight="1">
      <c r="A45" s="11" t="n"/>
      <c r="B45" s="3" t="n"/>
      <c r="C45" s="3" t="n"/>
      <c r="D45" s="4" t="n"/>
      <c r="E45" s="4" t="n"/>
      <c r="F45" s="3" t="n"/>
      <c r="G45" s="5" t="n"/>
      <c r="H45" s="3" t="n"/>
      <c r="I45" s="6" t="n"/>
      <c r="J45" s="6" t="n"/>
      <c r="K45" s="6" t="n"/>
      <c r="L45" s="6" t="n"/>
      <c r="M45" s="6" t="n"/>
      <c r="N45" s="7" t="n"/>
      <c r="O45" s="5" t="n"/>
      <c r="P45" s="12">
        <f>IF($B45="","",IF($M45="","",$M45-TODAY()))</f>
        <v/>
      </c>
      <c r="Q45" s="13">
        <f>IF($B45="","",IF($O45="Not Required","Not Required",IF($O45="Expired","Expired",IF($M45="","Missing expiry date",IF($P45&lt;0,"Expired",IF($P45&lt;=30,"Renew within 30 days","Current"))))))</f>
        <v/>
      </c>
      <c r="R45" s="11" t="n"/>
      <c r="S45" s="14" t="n"/>
    </row>
    <row r="46" ht="22" customHeight="1">
      <c r="A46" s="2" t="n"/>
      <c r="B46" s="3" t="n"/>
      <c r="C46" s="3" t="n"/>
      <c r="D46" s="4" t="n"/>
      <c r="E46" s="4" t="n"/>
      <c r="F46" s="3" t="n"/>
      <c r="G46" s="5" t="n"/>
      <c r="H46" s="3" t="n"/>
      <c r="I46" s="6" t="n"/>
      <c r="J46" s="6" t="n"/>
      <c r="K46" s="6" t="n"/>
      <c r="L46" s="6" t="n"/>
      <c r="M46" s="6" t="n"/>
      <c r="N46" s="7" t="n"/>
      <c r="O46" s="5" t="n"/>
      <c r="P46" s="8">
        <f>IF($B46="","",IF($M46="","",$M46-TODAY()))</f>
        <v/>
      </c>
      <c r="Q46" s="9">
        <f>IF($B46="","",IF($O46="Not Required","Not Required",IF($O46="Expired","Expired",IF($M46="","Missing expiry date",IF($P46&lt;0,"Expired",IF($P46&lt;=30,"Renew within 30 days","Current"))))))</f>
        <v/>
      </c>
      <c r="R46" s="2" t="n"/>
      <c r="S46" s="10" t="n"/>
    </row>
    <row r="47" ht="22" customHeight="1">
      <c r="A47" s="11" t="n"/>
      <c r="B47" s="3" t="n"/>
      <c r="C47" s="3" t="n"/>
      <c r="D47" s="4" t="n"/>
      <c r="E47" s="4" t="n"/>
      <c r="F47" s="3" t="n"/>
      <c r="G47" s="5" t="n"/>
      <c r="H47" s="3" t="n"/>
      <c r="I47" s="6" t="n"/>
      <c r="J47" s="6" t="n"/>
      <c r="K47" s="6" t="n"/>
      <c r="L47" s="6" t="n"/>
      <c r="M47" s="6" t="n"/>
      <c r="N47" s="7" t="n"/>
      <c r="O47" s="5" t="n"/>
      <c r="P47" s="12">
        <f>IF($B47="","",IF($M47="","",$M47-TODAY()))</f>
        <v/>
      </c>
      <c r="Q47" s="13">
        <f>IF($B47="","",IF($O47="Not Required","Not Required",IF($O47="Expired","Expired",IF($M47="","Missing expiry date",IF($P47&lt;0,"Expired",IF($P47&lt;=30,"Renew within 30 days","Current"))))))</f>
        <v/>
      </c>
      <c r="R47" s="11" t="n"/>
      <c r="S47" s="14" t="n"/>
    </row>
    <row r="48" ht="22" customHeight="1">
      <c r="A48" s="2" t="n"/>
      <c r="B48" s="3" t="n"/>
      <c r="C48" s="3" t="n"/>
      <c r="D48" s="4" t="n"/>
      <c r="E48" s="4" t="n"/>
      <c r="F48" s="3" t="n"/>
      <c r="G48" s="5" t="n"/>
      <c r="H48" s="3" t="n"/>
      <c r="I48" s="6" t="n"/>
      <c r="J48" s="6" t="n"/>
      <c r="K48" s="6" t="n"/>
      <c r="L48" s="6" t="n"/>
      <c r="M48" s="6" t="n"/>
      <c r="N48" s="7" t="n"/>
      <c r="O48" s="5" t="n"/>
      <c r="P48" s="8">
        <f>IF($B48="","",IF($M48="","",$M48-TODAY()))</f>
        <v/>
      </c>
      <c r="Q48" s="9">
        <f>IF($B48="","",IF($O48="Not Required","Not Required",IF($O48="Expired","Expired",IF($M48="","Missing expiry date",IF($P48&lt;0,"Expired",IF($P48&lt;=30,"Renew within 30 days","Current"))))))</f>
        <v/>
      </c>
      <c r="R48" s="2" t="n"/>
      <c r="S48" s="10" t="n"/>
    </row>
    <row r="49" ht="22" customHeight="1">
      <c r="A49" s="11" t="n"/>
      <c r="B49" s="3" t="n"/>
      <c r="C49" s="3" t="n"/>
      <c r="D49" s="4" t="n"/>
      <c r="E49" s="4" t="n"/>
      <c r="F49" s="3" t="n"/>
      <c r="G49" s="5" t="n"/>
      <c r="H49" s="3" t="n"/>
      <c r="I49" s="6" t="n"/>
      <c r="J49" s="6" t="n"/>
      <c r="K49" s="6" t="n"/>
      <c r="L49" s="6" t="n"/>
      <c r="M49" s="6" t="n"/>
      <c r="N49" s="7" t="n"/>
      <c r="O49" s="5" t="n"/>
      <c r="P49" s="12">
        <f>IF($B49="","",IF($M49="","",$M49-TODAY()))</f>
        <v/>
      </c>
      <c r="Q49" s="13">
        <f>IF($B49="","",IF($O49="Not Required","Not Required",IF($O49="Expired","Expired",IF($M49="","Missing expiry date",IF($P49&lt;0,"Expired",IF($P49&lt;=30,"Renew within 30 days","Current"))))))</f>
        <v/>
      </c>
      <c r="R49" s="11" t="n"/>
      <c r="S49" s="14" t="n"/>
    </row>
    <row r="50" ht="22" customHeight="1">
      <c r="A50" s="2" t="n"/>
      <c r="B50" s="3" t="n"/>
      <c r="C50" s="3" t="n"/>
      <c r="D50" s="4" t="n"/>
      <c r="E50" s="4" t="n"/>
      <c r="F50" s="3" t="n"/>
      <c r="G50" s="5" t="n"/>
      <c r="H50" s="3" t="n"/>
      <c r="I50" s="6" t="n"/>
      <c r="J50" s="6" t="n"/>
      <c r="K50" s="6" t="n"/>
      <c r="L50" s="6" t="n"/>
      <c r="M50" s="6" t="n"/>
      <c r="N50" s="7" t="n"/>
      <c r="O50" s="5" t="n"/>
      <c r="P50" s="8">
        <f>IF($B50="","",IF($M50="","",$M50-TODAY()))</f>
        <v/>
      </c>
      <c r="Q50" s="9">
        <f>IF($B50="","",IF($O50="Not Required","Not Required",IF($O50="Expired","Expired",IF($M50="","Missing expiry date",IF($P50&lt;0,"Expired",IF($P50&lt;=30,"Renew within 30 days","Current"))))))</f>
        <v/>
      </c>
      <c r="R50" s="2" t="n"/>
      <c r="S50" s="10" t="n"/>
    </row>
    <row r="51" ht="22" customHeight="1">
      <c r="A51" s="11" t="n"/>
      <c r="B51" s="3" t="n"/>
      <c r="C51" s="3" t="n"/>
      <c r="D51" s="4" t="n"/>
      <c r="E51" s="4" t="n"/>
      <c r="F51" s="3" t="n"/>
      <c r="G51" s="5" t="n"/>
      <c r="H51" s="3" t="n"/>
      <c r="I51" s="6" t="n"/>
      <c r="J51" s="6" t="n"/>
      <c r="K51" s="6" t="n"/>
      <c r="L51" s="6" t="n"/>
      <c r="M51" s="6" t="n"/>
      <c r="N51" s="7" t="n"/>
      <c r="O51" s="5" t="n"/>
      <c r="P51" s="12">
        <f>IF($B51="","",IF($M51="","",$M51-TODAY()))</f>
        <v/>
      </c>
      <c r="Q51" s="13">
        <f>IF($B51="","",IF($O51="Not Required","Not Required",IF($O51="Expired","Expired",IF($M51="","Missing expiry date",IF($P51&lt;0,"Expired",IF($P51&lt;=30,"Renew within 30 days","Current"))))))</f>
        <v/>
      </c>
      <c r="R51" s="11" t="n"/>
      <c r="S51" s="14" t="n"/>
    </row>
    <row r="52" ht="22" customHeight="1">
      <c r="A52" s="2" t="n"/>
      <c r="B52" s="3" t="n"/>
      <c r="C52" s="3" t="n"/>
      <c r="D52" s="4" t="n"/>
      <c r="E52" s="4" t="n"/>
      <c r="F52" s="3" t="n"/>
      <c r="G52" s="5" t="n"/>
      <c r="H52" s="3" t="n"/>
      <c r="I52" s="6" t="n"/>
      <c r="J52" s="6" t="n"/>
      <c r="K52" s="6" t="n"/>
      <c r="L52" s="6" t="n"/>
      <c r="M52" s="6" t="n"/>
      <c r="N52" s="7" t="n"/>
      <c r="O52" s="5" t="n"/>
      <c r="P52" s="8">
        <f>IF($B52="","",IF($M52="","",$M52-TODAY()))</f>
        <v/>
      </c>
      <c r="Q52" s="9">
        <f>IF($B52="","",IF($O52="Not Required","Not Required",IF($O52="Expired","Expired",IF($M52="","Missing expiry date",IF($P52&lt;0,"Expired",IF($P52&lt;=30,"Renew within 30 days","Current"))))))</f>
        <v/>
      </c>
      <c r="R52" s="2" t="n"/>
      <c r="S52" s="10" t="n"/>
    </row>
    <row r="53" ht="22" customHeight="1">
      <c r="A53" s="11" t="n"/>
      <c r="B53" s="3" t="n"/>
      <c r="C53" s="3" t="n"/>
      <c r="D53" s="4" t="n"/>
      <c r="E53" s="4" t="n"/>
      <c r="F53" s="3" t="n"/>
      <c r="G53" s="5" t="n"/>
      <c r="H53" s="3" t="n"/>
      <c r="I53" s="6" t="n"/>
      <c r="J53" s="6" t="n"/>
      <c r="K53" s="6" t="n"/>
      <c r="L53" s="6" t="n"/>
      <c r="M53" s="6" t="n"/>
      <c r="N53" s="7" t="n"/>
      <c r="O53" s="5" t="n"/>
      <c r="P53" s="12">
        <f>IF($B53="","",IF($M53="","",$M53-TODAY()))</f>
        <v/>
      </c>
      <c r="Q53" s="13">
        <f>IF($B53="","",IF($O53="Not Required","Not Required",IF($O53="Expired","Expired",IF($M53="","Missing expiry date",IF($P53&lt;0,"Expired",IF($P53&lt;=30,"Renew within 30 days","Current"))))))</f>
        <v/>
      </c>
      <c r="R53" s="11" t="n"/>
      <c r="S53" s="14" t="n"/>
    </row>
    <row r="54" ht="22" customHeight="1">
      <c r="A54" s="2" t="n"/>
      <c r="B54" s="3" t="n"/>
      <c r="C54" s="3" t="n"/>
      <c r="D54" s="4" t="n"/>
      <c r="E54" s="4" t="n"/>
      <c r="F54" s="3" t="n"/>
      <c r="G54" s="5" t="n"/>
      <c r="H54" s="3" t="n"/>
      <c r="I54" s="6" t="n"/>
      <c r="J54" s="6" t="n"/>
      <c r="K54" s="6" t="n"/>
      <c r="L54" s="6" t="n"/>
      <c r="M54" s="6" t="n"/>
      <c r="N54" s="7" t="n"/>
      <c r="O54" s="5" t="n"/>
      <c r="P54" s="8">
        <f>IF($B54="","",IF($M54="","",$M54-TODAY()))</f>
        <v/>
      </c>
      <c r="Q54" s="9">
        <f>IF($B54="","",IF($O54="Not Required","Not Required",IF($O54="Expired","Expired",IF($M54="","Missing expiry date",IF($P54&lt;0,"Expired",IF($P54&lt;=30,"Renew within 30 days","Current"))))))</f>
        <v/>
      </c>
      <c r="R54" s="2" t="n"/>
      <c r="S54" s="10" t="n"/>
    </row>
    <row r="55" ht="22" customHeight="1">
      <c r="A55" s="11" t="n"/>
      <c r="B55" s="3" t="n"/>
      <c r="C55" s="3" t="n"/>
      <c r="D55" s="4" t="n"/>
      <c r="E55" s="4" t="n"/>
      <c r="F55" s="3" t="n"/>
      <c r="G55" s="5" t="n"/>
      <c r="H55" s="3" t="n"/>
      <c r="I55" s="6" t="n"/>
      <c r="J55" s="6" t="n"/>
      <c r="K55" s="6" t="n"/>
      <c r="L55" s="6" t="n"/>
      <c r="M55" s="6" t="n"/>
      <c r="N55" s="7" t="n"/>
      <c r="O55" s="5" t="n"/>
      <c r="P55" s="12">
        <f>IF($B55="","",IF($M55="","",$M55-TODAY()))</f>
        <v/>
      </c>
      <c r="Q55" s="13">
        <f>IF($B55="","",IF($O55="Not Required","Not Required",IF($O55="Expired","Expired",IF($M55="","Missing expiry date",IF($P55&lt;0,"Expired",IF($P55&lt;=30,"Renew within 30 days","Current"))))))</f>
        <v/>
      </c>
      <c r="R55" s="11" t="n"/>
      <c r="S55" s="14" t="n"/>
    </row>
    <row r="56" ht="22" customHeight="1">
      <c r="A56" s="2" t="n"/>
      <c r="B56" s="3" t="n"/>
      <c r="C56" s="3" t="n"/>
      <c r="D56" s="4" t="n"/>
      <c r="E56" s="4" t="n"/>
      <c r="F56" s="3" t="n"/>
      <c r="G56" s="5" t="n"/>
      <c r="H56" s="3" t="n"/>
      <c r="I56" s="6" t="n"/>
      <c r="J56" s="6" t="n"/>
      <c r="K56" s="6" t="n"/>
      <c r="L56" s="6" t="n"/>
      <c r="M56" s="6" t="n"/>
      <c r="N56" s="7" t="n"/>
      <c r="O56" s="5" t="n"/>
      <c r="P56" s="8">
        <f>IF($B56="","",IF($M56="","",$M56-TODAY()))</f>
        <v/>
      </c>
      <c r="Q56" s="9">
        <f>IF($B56="","",IF($O56="Not Required","Not Required",IF($O56="Expired","Expired",IF($M56="","Missing expiry date",IF($P56&lt;0,"Expired",IF($P56&lt;=30,"Renew within 30 days","Current"))))))</f>
        <v/>
      </c>
      <c r="R56" s="2" t="n"/>
      <c r="S56" s="10" t="n"/>
    </row>
    <row r="57" ht="22" customHeight="1">
      <c r="A57" s="11" t="n"/>
      <c r="B57" s="3" t="n"/>
      <c r="C57" s="3" t="n"/>
      <c r="D57" s="4" t="n"/>
      <c r="E57" s="4" t="n"/>
      <c r="F57" s="3" t="n"/>
      <c r="G57" s="5" t="n"/>
      <c r="H57" s="3" t="n"/>
      <c r="I57" s="6" t="n"/>
      <c r="J57" s="6" t="n"/>
      <c r="K57" s="6" t="n"/>
      <c r="L57" s="6" t="n"/>
      <c r="M57" s="6" t="n"/>
      <c r="N57" s="7" t="n"/>
      <c r="O57" s="5" t="n"/>
      <c r="P57" s="12">
        <f>IF($B57="","",IF($M57="","",$M57-TODAY()))</f>
        <v/>
      </c>
      <c r="Q57" s="13">
        <f>IF($B57="","",IF($O57="Not Required","Not Required",IF($O57="Expired","Expired",IF($M57="","Missing expiry date",IF($P57&lt;0,"Expired",IF($P57&lt;=30,"Renew within 30 days","Current"))))))</f>
        <v/>
      </c>
      <c r="R57" s="11" t="n"/>
      <c r="S57" s="14" t="n"/>
    </row>
    <row r="58" ht="22" customHeight="1">
      <c r="A58" s="2" t="n"/>
      <c r="B58" s="3" t="n"/>
      <c r="C58" s="3" t="n"/>
      <c r="D58" s="4" t="n"/>
      <c r="E58" s="4" t="n"/>
      <c r="F58" s="3" t="n"/>
      <c r="G58" s="5" t="n"/>
      <c r="H58" s="3" t="n"/>
      <c r="I58" s="6" t="n"/>
      <c r="J58" s="6" t="n"/>
      <c r="K58" s="6" t="n"/>
      <c r="L58" s="6" t="n"/>
      <c r="M58" s="6" t="n"/>
      <c r="N58" s="7" t="n"/>
      <c r="O58" s="5" t="n"/>
      <c r="P58" s="8">
        <f>IF($B58="","",IF($M58="","",$M58-TODAY()))</f>
        <v/>
      </c>
      <c r="Q58" s="9">
        <f>IF($B58="","",IF($O58="Not Required","Not Required",IF($O58="Expired","Expired",IF($M58="","Missing expiry date",IF($P58&lt;0,"Expired",IF($P58&lt;=30,"Renew within 30 days","Current"))))))</f>
        <v/>
      </c>
      <c r="R58" s="2" t="n"/>
      <c r="S58" s="10" t="n"/>
    </row>
    <row r="59" ht="22" customHeight="1">
      <c r="A59" s="11" t="n"/>
      <c r="B59" s="3" t="n"/>
      <c r="C59" s="3" t="n"/>
      <c r="D59" s="4" t="n"/>
      <c r="E59" s="4" t="n"/>
      <c r="F59" s="3" t="n"/>
      <c r="G59" s="5" t="n"/>
      <c r="H59" s="3" t="n"/>
      <c r="I59" s="6" t="n"/>
      <c r="J59" s="6" t="n"/>
      <c r="K59" s="6" t="n"/>
      <c r="L59" s="6" t="n"/>
      <c r="M59" s="6" t="n"/>
      <c r="N59" s="7" t="n"/>
      <c r="O59" s="5" t="n"/>
      <c r="P59" s="12">
        <f>IF($B59="","",IF($M59="","",$M59-TODAY()))</f>
        <v/>
      </c>
      <c r="Q59" s="13">
        <f>IF($B59="","",IF($O59="Not Required","Not Required",IF($O59="Expired","Expired",IF($M59="","Missing expiry date",IF($P59&lt;0,"Expired",IF($P59&lt;=30,"Renew within 30 days","Current"))))))</f>
        <v/>
      </c>
      <c r="R59" s="11" t="n"/>
      <c r="S59" s="14" t="n"/>
    </row>
    <row r="60" ht="22" customHeight="1">
      <c r="A60" s="2" t="n"/>
      <c r="B60" s="3" t="n"/>
      <c r="C60" s="3" t="n"/>
      <c r="D60" s="4" t="n"/>
      <c r="E60" s="4" t="n"/>
      <c r="F60" s="3" t="n"/>
      <c r="G60" s="5" t="n"/>
      <c r="H60" s="3" t="n"/>
      <c r="I60" s="6" t="n"/>
      <c r="J60" s="6" t="n"/>
      <c r="K60" s="6" t="n"/>
      <c r="L60" s="6" t="n"/>
      <c r="M60" s="6" t="n"/>
      <c r="N60" s="7" t="n"/>
      <c r="O60" s="5" t="n"/>
      <c r="P60" s="8">
        <f>IF($B60="","",IF($M60="","",$M60-TODAY()))</f>
        <v/>
      </c>
      <c r="Q60" s="9">
        <f>IF($B60="","",IF($O60="Not Required","Not Required",IF($O60="Expired","Expired",IF($M60="","Missing expiry date",IF($P60&lt;0,"Expired",IF($P60&lt;=30,"Renew within 30 days","Current"))))))</f>
        <v/>
      </c>
      <c r="R60" s="2" t="n"/>
      <c r="S60" s="10" t="n"/>
    </row>
    <row r="61" ht="22" customHeight="1">
      <c r="A61" s="11" t="n"/>
      <c r="B61" s="3" t="n"/>
      <c r="C61" s="3" t="n"/>
      <c r="D61" s="4" t="n"/>
      <c r="E61" s="4" t="n"/>
      <c r="F61" s="3" t="n"/>
      <c r="G61" s="5" t="n"/>
      <c r="H61" s="3" t="n"/>
      <c r="I61" s="6" t="n"/>
      <c r="J61" s="6" t="n"/>
      <c r="K61" s="6" t="n"/>
      <c r="L61" s="6" t="n"/>
      <c r="M61" s="6" t="n"/>
      <c r="N61" s="7" t="n"/>
      <c r="O61" s="5" t="n"/>
      <c r="P61" s="12">
        <f>IF($B61="","",IF($M61="","",$M61-TODAY()))</f>
        <v/>
      </c>
      <c r="Q61" s="13">
        <f>IF($B61="","",IF($O61="Not Required","Not Required",IF($O61="Expired","Expired",IF($M61="","Missing expiry date",IF($P61&lt;0,"Expired",IF($P61&lt;=30,"Renew within 30 days","Current"))))))</f>
        <v/>
      </c>
      <c r="R61" s="11" t="n"/>
      <c r="S61" s="14" t="n"/>
    </row>
    <row r="62" ht="22" customHeight="1">
      <c r="A62" s="2" t="n"/>
      <c r="B62" s="3" t="n"/>
      <c r="C62" s="3" t="n"/>
      <c r="D62" s="4" t="n"/>
      <c r="E62" s="4" t="n"/>
      <c r="F62" s="3" t="n"/>
      <c r="G62" s="5" t="n"/>
      <c r="H62" s="3" t="n"/>
      <c r="I62" s="6" t="n"/>
      <c r="J62" s="6" t="n"/>
      <c r="K62" s="6" t="n"/>
      <c r="L62" s="6" t="n"/>
      <c r="M62" s="6" t="n"/>
      <c r="N62" s="7" t="n"/>
      <c r="O62" s="5" t="n"/>
      <c r="P62" s="8">
        <f>IF($B62="","",IF($M62="","",$M62-TODAY()))</f>
        <v/>
      </c>
      <c r="Q62" s="9">
        <f>IF($B62="","",IF($O62="Not Required","Not Required",IF($O62="Expired","Expired",IF($M62="","Missing expiry date",IF($P62&lt;0,"Expired",IF($P62&lt;=30,"Renew within 30 days","Current"))))))</f>
        <v/>
      </c>
      <c r="R62" s="2" t="n"/>
      <c r="S62" s="10" t="n"/>
    </row>
    <row r="63" ht="22" customHeight="1">
      <c r="A63" s="11" t="n"/>
      <c r="B63" s="3" t="n"/>
      <c r="C63" s="3" t="n"/>
      <c r="D63" s="4" t="n"/>
      <c r="E63" s="4" t="n"/>
      <c r="F63" s="3" t="n"/>
      <c r="G63" s="5" t="n"/>
      <c r="H63" s="3" t="n"/>
      <c r="I63" s="6" t="n"/>
      <c r="J63" s="6" t="n"/>
      <c r="K63" s="6" t="n"/>
      <c r="L63" s="6" t="n"/>
      <c r="M63" s="6" t="n"/>
      <c r="N63" s="7" t="n"/>
      <c r="O63" s="5" t="n"/>
      <c r="P63" s="12">
        <f>IF($B63="","",IF($M63="","",$M63-TODAY()))</f>
        <v/>
      </c>
      <c r="Q63" s="13">
        <f>IF($B63="","",IF($O63="Not Required","Not Required",IF($O63="Expired","Expired",IF($M63="","Missing expiry date",IF($P63&lt;0,"Expired",IF($P63&lt;=30,"Renew within 30 days","Current"))))))</f>
        <v/>
      </c>
      <c r="R63" s="11" t="n"/>
      <c r="S63" s="14" t="n"/>
    </row>
    <row r="64" ht="22" customHeight="1">
      <c r="A64" s="2" t="n"/>
      <c r="B64" s="3" t="n"/>
      <c r="C64" s="3" t="n"/>
      <c r="D64" s="4" t="n"/>
      <c r="E64" s="4" t="n"/>
      <c r="F64" s="3" t="n"/>
      <c r="G64" s="5" t="n"/>
      <c r="H64" s="3" t="n"/>
      <c r="I64" s="6" t="n"/>
      <c r="J64" s="6" t="n"/>
      <c r="K64" s="6" t="n"/>
      <c r="L64" s="6" t="n"/>
      <c r="M64" s="6" t="n"/>
      <c r="N64" s="7" t="n"/>
      <c r="O64" s="5" t="n"/>
      <c r="P64" s="8">
        <f>IF($B64="","",IF($M64="","",$M64-TODAY()))</f>
        <v/>
      </c>
      <c r="Q64" s="9">
        <f>IF($B64="","",IF($O64="Not Required","Not Required",IF($O64="Expired","Expired",IF($M64="","Missing expiry date",IF($P64&lt;0,"Expired",IF($P64&lt;=30,"Renew within 30 days","Current"))))))</f>
        <v/>
      </c>
      <c r="R64" s="2" t="n"/>
      <c r="S64" s="10" t="n"/>
    </row>
    <row r="65" ht="22" customHeight="1">
      <c r="A65" s="11" t="n"/>
      <c r="B65" s="3" t="n"/>
      <c r="C65" s="3" t="n"/>
      <c r="D65" s="4" t="n"/>
      <c r="E65" s="4" t="n"/>
      <c r="F65" s="3" t="n"/>
      <c r="G65" s="5" t="n"/>
      <c r="H65" s="3" t="n"/>
      <c r="I65" s="6" t="n"/>
      <c r="J65" s="6" t="n"/>
      <c r="K65" s="6" t="n"/>
      <c r="L65" s="6" t="n"/>
      <c r="M65" s="6" t="n"/>
      <c r="N65" s="7" t="n"/>
      <c r="O65" s="5" t="n"/>
      <c r="P65" s="12">
        <f>IF($B65="","",IF($M65="","",$M65-TODAY()))</f>
        <v/>
      </c>
      <c r="Q65" s="13">
        <f>IF($B65="","",IF($O65="Not Required","Not Required",IF($O65="Expired","Expired",IF($M65="","Missing expiry date",IF($P65&lt;0,"Expired",IF($P65&lt;=30,"Renew within 30 days","Current"))))))</f>
        <v/>
      </c>
      <c r="R65" s="11" t="n"/>
      <c r="S65" s="14" t="n"/>
    </row>
    <row r="66" ht="22" customHeight="1">
      <c r="A66" s="2" t="n"/>
      <c r="B66" s="3" t="n"/>
      <c r="C66" s="3" t="n"/>
      <c r="D66" s="4" t="n"/>
      <c r="E66" s="4" t="n"/>
      <c r="F66" s="3" t="n"/>
      <c r="G66" s="5" t="n"/>
      <c r="H66" s="3" t="n"/>
      <c r="I66" s="6" t="n"/>
      <c r="J66" s="6" t="n"/>
      <c r="K66" s="6" t="n"/>
      <c r="L66" s="6" t="n"/>
      <c r="M66" s="6" t="n"/>
      <c r="N66" s="7" t="n"/>
      <c r="O66" s="5" t="n"/>
      <c r="P66" s="8">
        <f>IF($B66="","",IF($M66="","",$M66-TODAY()))</f>
        <v/>
      </c>
      <c r="Q66" s="9">
        <f>IF($B66="","",IF($O66="Not Required","Not Required",IF($O66="Expired","Expired",IF($M66="","Missing expiry date",IF($P66&lt;0,"Expired",IF($P66&lt;=30,"Renew within 30 days","Current"))))))</f>
        <v/>
      </c>
      <c r="R66" s="2" t="n"/>
      <c r="S66" s="10" t="n"/>
    </row>
    <row r="67" ht="22" customHeight="1">
      <c r="A67" s="11" t="n"/>
      <c r="B67" s="3" t="n"/>
      <c r="C67" s="3" t="n"/>
      <c r="D67" s="4" t="n"/>
      <c r="E67" s="4" t="n"/>
      <c r="F67" s="3" t="n"/>
      <c r="G67" s="5" t="n"/>
      <c r="H67" s="3" t="n"/>
      <c r="I67" s="6" t="n"/>
      <c r="J67" s="6" t="n"/>
      <c r="K67" s="6" t="n"/>
      <c r="L67" s="6" t="n"/>
      <c r="M67" s="6" t="n"/>
      <c r="N67" s="7" t="n"/>
      <c r="O67" s="5" t="n"/>
      <c r="P67" s="12">
        <f>IF($B67="","",IF($M67="","",$M67-TODAY()))</f>
        <v/>
      </c>
      <c r="Q67" s="13">
        <f>IF($B67="","",IF($O67="Not Required","Not Required",IF($O67="Expired","Expired",IF($M67="","Missing expiry date",IF($P67&lt;0,"Expired",IF($P67&lt;=30,"Renew within 30 days","Current"))))))</f>
        <v/>
      </c>
      <c r="R67" s="11" t="n"/>
      <c r="S67" s="14" t="n"/>
    </row>
    <row r="68" ht="22" customHeight="1">
      <c r="A68" s="2" t="n"/>
      <c r="B68" s="3" t="n"/>
      <c r="C68" s="3" t="n"/>
      <c r="D68" s="4" t="n"/>
      <c r="E68" s="4" t="n"/>
      <c r="F68" s="3" t="n"/>
      <c r="G68" s="5" t="n"/>
      <c r="H68" s="3" t="n"/>
      <c r="I68" s="6" t="n"/>
      <c r="J68" s="6" t="n"/>
      <c r="K68" s="6" t="n"/>
      <c r="L68" s="6" t="n"/>
      <c r="M68" s="6" t="n"/>
      <c r="N68" s="7" t="n"/>
      <c r="O68" s="5" t="n"/>
      <c r="P68" s="8">
        <f>IF($B68="","",IF($M68="","",$M68-TODAY()))</f>
        <v/>
      </c>
      <c r="Q68" s="9">
        <f>IF($B68="","",IF($O68="Not Required","Not Required",IF($O68="Expired","Expired",IF($M68="","Missing expiry date",IF($P68&lt;0,"Expired",IF($P68&lt;=30,"Renew within 30 days","Current"))))))</f>
        <v/>
      </c>
      <c r="R68" s="2" t="n"/>
      <c r="S68" s="10" t="n"/>
    </row>
    <row r="69" ht="22" customHeight="1">
      <c r="A69" s="11" t="n"/>
      <c r="B69" s="3" t="n"/>
      <c r="C69" s="3" t="n"/>
      <c r="D69" s="4" t="n"/>
      <c r="E69" s="4" t="n"/>
      <c r="F69" s="3" t="n"/>
      <c r="G69" s="5" t="n"/>
      <c r="H69" s="3" t="n"/>
      <c r="I69" s="6" t="n"/>
      <c r="J69" s="6" t="n"/>
      <c r="K69" s="6" t="n"/>
      <c r="L69" s="6" t="n"/>
      <c r="M69" s="6" t="n"/>
      <c r="N69" s="7" t="n"/>
      <c r="O69" s="5" t="n"/>
      <c r="P69" s="12">
        <f>IF($B69="","",IF($M69="","",$M69-TODAY()))</f>
        <v/>
      </c>
      <c r="Q69" s="13">
        <f>IF($B69="","",IF($O69="Not Required","Not Required",IF($O69="Expired","Expired",IF($M69="","Missing expiry date",IF($P69&lt;0,"Expired",IF($P69&lt;=30,"Renew within 30 days","Current"))))))</f>
        <v/>
      </c>
      <c r="R69" s="11" t="n"/>
      <c r="S69" s="14" t="n"/>
    </row>
    <row r="70" ht="22" customHeight="1">
      <c r="A70" s="2" t="n"/>
      <c r="B70" s="3" t="n"/>
      <c r="C70" s="3" t="n"/>
      <c r="D70" s="4" t="n"/>
      <c r="E70" s="4" t="n"/>
      <c r="F70" s="3" t="n"/>
      <c r="G70" s="5" t="n"/>
      <c r="H70" s="3" t="n"/>
      <c r="I70" s="6" t="n"/>
      <c r="J70" s="6" t="n"/>
      <c r="K70" s="6" t="n"/>
      <c r="L70" s="6" t="n"/>
      <c r="M70" s="6" t="n"/>
      <c r="N70" s="7" t="n"/>
      <c r="O70" s="5" t="n"/>
      <c r="P70" s="8">
        <f>IF($B70="","",IF($M70="","",$M70-TODAY()))</f>
        <v/>
      </c>
      <c r="Q70" s="9">
        <f>IF($B70="","",IF($O70="Not Required","Not Required",IF($O70="Expired","Expired",IF($M70="","Missing expiry date",IF($P70&lt;0,"Expired",IF($P70&lt;=30,"Renew within 30 days","Current"))))))</f>
        <v/>
      </c>
      <c r="R70" s="2" t="n"/>
      <c r="S70" s="10" t="n"/>
    </row>
    <row r="71" ht="22" customHeight="1">
      <c r="A71" s="11" t="n"/>
      <c r="B71" s="3" t="n"/>
      <c r="C71" s="3" t="n"/>
      <c r="D71" s="4" t="n"/>
      <c r="E71" s="4" t="n"/>
      <c r="F71" s="3" t="n"/>
      <c r="G71" s="5" t="n"/>
      <c r="H71" s="3" t="n"/>
      <c r="I71" s="6" t="n"/>
      <c r="J71" s="6" t="n"/>
      <c r="K71" s="6" t="n"/>
      <c r="L71" s="6" t="n"/>
      <c r="M71" s="6" t="n"/>
      <c r="N71" s="7" t="n"/>
      <c r="O71" s="5" t="n"/>
      <c r="P71" s="12">
        <f>IF($B71="","",IF($M71="","",$M71-TODAY()))</f>
        <v/>
      </c>
      <c r="Q71" s="13">
        <f>IF($B71="","",IF($O71="Not Required","Not Required",IF($O71="Expired","Expired",IF($M71="","Missing expiry date",IF($P71&lt;0,"Expired",IF($P71&lt;=30,"Renew within 30 days","Current"))))))</f>
        <v/>
      </c>
      <c r="R71" s="11" t="n"/>
      <c r="S71" s="14" t="n"/>
    </row>
    <row r="72" ht="22" customHeight="1">
      <c r="A72" s="2" t="n"/>
      <c r="B72" s="3" t="n"/>
      <c r="C72" s="3" t="n"/>
      <c r="D72" s="4" t="n"/>
      <c r="E72" s="4" t="n"/>
      <c r="F72" s="3" t="n"/>
      <c r="G72" s="5" t="n"/>
      <c r="H72" s="3" t="n"/>
      <c r="I72" s="6" t="n"/>
      <c r="J72" s="6" t="n"/>
      <c r="K72" s="6" t="n"/>
      <c r="L72" s="6" t="n"/>
      <c r="M72" s="6" t="n"/>
      <c r="N72" s="7" t="n"/>
      <c r="O72" s="5" t="n"/>
      <c r="P72" s="8">
        <f>IF($B72="","",IF($M72="","",$M72-TODAY()))</f>
        <v/>
      </c>
      <c r="Q72" s="9">
        <f>IF($B72="","",IF($O72="Not Required","Not Required",IF($O72="Expired","Expired",IF($M72="","Missing expiry date",IF($P72&lt;0,"Expired",IF($P72&lt;=30,"Renew within 30 days","Current"))))))</f>
        <v/>
      </c>
      <c r="R72" s="2" t="n"/>
      <c r="S72" s="10" t="n"/>
    </row>
    <row r="73" ht="22" customHeight="1">
      <c r="A73" s="11" t="n"/>
      <c r="B73" s="3" t="n"/>
      <c r="C73" s="3" t="n"/>
      <c r="D73" s="4" t="n"/>
      <c r="E73" s="4" t="n"/>
      <c r="F73" s="3" t="n"/>
      <c r="G73" s="5" t="n"/>
      <c r="H73" s="3" t="n"/>
      <c r="I73" s="6" t="n"/>
      <c r="J73" s="6" t="n"/>
      <c r="K73" s="6" t="n"/>
      <c r="L73" s="6" t="n"/>
      <c r="M73" s="6" t="n"/>
      <c r="N73" s="7" t="n"/>
      <c r="O73" s="5" t="n"/>
      <c r="P73" s="12">
        <f>IF($B73="","",IF($M73="","",$M73-TODAY()))</f>
        <v/>
      </c>
      <c r="Q73" s="13">
        <f>IF($B73="","",IF($O73="Not Required","Not Required",IF($O73="Expired","Expired",IF($M73="","Missing expiry date",IF($P73&lt;0,"Expired",IF($P73&lt;=30,"Renew within 30 days","Current"))))))</f>
        <v/>
      </c>
      <c r="R73" s="11" t="n"/>
      <c r="S73" s="14" t="n"/>
    </row>
    <row r="74" ht="22" customHeight="1">
      <c r="A74" s="2" t="n"/>
      <c r="B74" s="3" t="n"/>
      <c r="C74" s="3" t="n"/>
      <c r="D74" s="4" t="n"/>
      <c r="E74" s="4" t="n"/>
      <c r="F74" s="3" t="n"/>
      <c r="G74" s="5" t="n"/>
      <c r="H74" s="3" t="n"/>
      <c r="I74" s="6" t="n"/>
      <c r="J74" s="6" t="n"/>
      <c r="K74" s="6" t="n"/>
      <c r="L74" s="6" t="n"/>
      <c r="M74" s="6" t="n"/>
      <c r="N74" s="7" t="n"/>
      <c r="O74" s="5" t="n"/>
      <c r="P74" s="8">
        <f>IF($B74="","",IF($M74="","",$M74-TODAY()))</f>
        <v/>
      </c>
      <c r="Q74" s="9">
        <f>IF($B74="","",IF($O74="Not Required","Not Required",IF($O74="Expired","Expired",IF($M74="","Missing expiry date",IF($P74&lt;0,"Expired",IF($P74&lt;=30,"Renew within 30 days","Current"))))))</f>
        <v/>
      </c>
      <c r="R74" s="2" t="n"/>
      <c r="S74" s="10" t="n"/>
    </row>
    <row r="75" ht="22" customHeight="1">
      <c r="A75" s="11" t="n"/>
      <c r="B75" s="3" t="n"/>
      <c r="C75" s="3" t="n"/>
      <c r="D75" s="4" t="n"/>
      <c r="E75" s="4" t="n"/>
      <c r="F75" s="3" t="n"/>
      <c r="G75" s="5" t="n"/>
      <c r="H75" s="3" t="n"/>
      <c r="I75" s="6" t="n"/>
      <c r="J75" s="6" t="n"/>
      <c r="K75" s="6" t="n"/>
      <c r="L75" s="6" t="n"/>
      <c r="M75" s="6" t="n"/>
      <c r="N75" s="7" t="n"/>
      <c r="O75" s="5" t="n"/>
      <c r="P75" s="12">
        <f>IF($B75="","",IF($M75="","",$M75-TODAY()))</f>
        <v/>
      </c>
      <c r="Q75" s="13">
        <f>IF($B75="","",IF($O75="Not Required","Not Required",IF($O75="Expired","Expired",IF($M75="","Missing expiry date",IF($P75&lt;0,"Expired",IF($P75&lt;=30,"Renew within 30 days","Current"))))))</f>
        <v/>
      </c>
      <c r="R75" s="11" t="n"/>
      <c r="S75" s="14" t="n"/>
    </row>
    <row r="76" ht="22" customHeight="1">
      <c r="A76" s="2" t="n"/>
      <c r="B76" s="3" t="n"/>
      <c r="C76" s="3" t="n"/>
      <c r="D76" s="4" t="n"/>
      <c r="E76" s="4" t="n"/>
      <c r="F76" s="3" t="n"/>
      <c r="G76" s="5" t="n"/>
      <c r="H76" s="3" t="n"/>
      <c r="I76" s="6" t="n"/>
      <c r="J76" s="6" t="n"/>
      <c r="K76" s="6" t="n"/>
      <c r="L76" s="6" t="n"/>
      <c r="M76" s="6" t="n"/>
      <c r="N76" s="7" t="n"/>
      <c r="O76" s="5" t="n"/>
      <c r="P76" s="8">
        <f>IF($B76="","",IF($M76="","",$M76-TODAY()))</f>
        <v/>
      </c>
      <c r="Q76" s="9">
        <f>IF($B76="","",IF($O76="Not Required","Not Required",IF($O76="Expired","Expired",IF($M76="","Missing expiry date",IF($P76&lt;0,"Expired",IF($P76&lt;=30,"Renew within 30 days","Current"))))))</f>
        <v/>
      </c>
      <c r="R76" s="2" t="n"/>
      <c r="S76" s="10" t="n"/>
    </row>
    <row r="77" ht="22" customHeight="1">
      <c r="A77" s="11" t="n"/>
      <c r="B77" s="3" t="n"/>
      <c r="C77" s="3" t="n"/>
      <c r="D77" s="4" t="n"/>
      <c r="E77" s="4" t="n"/>
      <c r="F77" s="3" t="n"/>
      <c r="G77" s="5" t="n"/>
      <c r="H77" s="3" t="n"/>
      <c r="I77" s="6" t="n"/>
      <c r="J77" s="6" t="n"/>
      <c r="K77" s="6" t="n"/>
      <c r="L77" s="6" t="n"/>
      <c r="M77" s="6" t="n"/>
      <c r="N77" s="7" t="n"/>
      <c r="O77" s="5" t="n"/>
      <c r="P77" s="12">
        <f>IF($B77="","",IF($M77="","",$M77-TODAY()))</f>
        <v/>
      </c>
      <c r="Q77" s="13">
        <f>IF($B77="","",IF($O77="Not Required","Not Required",IF($O77="Expired","Expired",IF($M77="","Missing expiry date",IF($P77&lt;0,"Expired",IF($P77&lt;=30,"Renew within 30 days","Current"))))))</f>
        <v/>
      </c>
      <c r="R77" s="11" t="n"/>
      <c r="S77" s="14" t="n"/>
    </row>
    <row r="78" ht="22" customHeight="1">
      <c r="A78" s="2" t="n"/>
      <c r="B78" s="3" t="n"/>
      <c r="C78" s="3" t="n"/>
      <c r="D78" s="4" t="n"/>
      <c r="E78" s="4" t="n"/>
      <c r="F78" s="3" t="n"/>
      <c r="G78" s="5" t="n"/>
      <c r="H78" s="3" t="n"/>
      <c r="I78" s="6" t="n"/>
      <c r="J78" s="6" t="n"/>
      <c r="K78" s="6" t="n"/>
      <c r="L78" s="6" t="n"/>
      <c r="M78" s="6" t="n"/>
      <c r="N78" s="7" t="n"/>
      <c r="O78" s="5" t="n"/>
      <c r="P78" s="8">
        <f>IF($B78="","",IF($M78="","",$M78-TODAY()))</f>
        <v/>
      </c>
      <c r="Q78" s="9">
        <f>IF($B78="","",IF($O78="Not Required","Not Required",IF($O78="Expired","Expired",IF($M78="","Missing expiry date",IF($P78&lt;0,"Expired",IF($P78&lt;=30,"Renew within 30 days","Current"))))))</f>
        <v/>
      </c>
      <c r="R78" s="2" t="n"/>
      <c r="S78" s="10" t="n"/>
    </row>
    <row r="79" ht="22" customHeight="1">
      <c r="A79" s="11" t="n"/>
      <c r="B79" s="3" t="n"/>
      <c r="C79" s="3" t="n"/>
      <c r="D79" s="4" t="n"/>
      <c r="E79" s="4" t="n"/>
      <c r="F79" s="3" t="n"/>
      <c r="G79" s="5" t="n"/>
      <c r="H79" s="3" t="n"/>
      <c r="I79" s="6" t="n"/>
      <c r="J79" s="6" t="n"/>
      <c r="K79" s="6" t="n"/>
      <c r="L79" s="6" t="n"/>
      <c r="M79" s="6" t="n"/>
      <c r="N79" s="7" t="n"/>
      <c r="O79" s="5" t="n"/>
      <c r="P79" s="12">
        <f>IF($B79="","",IF($M79="","",$M79-TODAY()))</f>
        <v/>
      </c>
      <c r="Q79" s="13">
        <f>IF($B79="","",IF($O79="Not Required","Not Required",IF($O79="Expired","Expired",IF($M79="","Missing expiry date",IF($P79&lt;0,"Expired",IF($P79&lt;=30,"Renew within 30 days","Current"))))))</f>
        <v/>
      </c>
      <c r="R79" s="11" t="n"/>
      <c r="S79" s="14" t="n"/>
    </row>
    <row r="80" ht="22" customHeight="1">
      <c r="A80" s="2" t="n"/>
      <c r="B80" s="3" t="n"/>
      <c r="C80" s="3" t="n"/>
      <c r="D80" s="4" t="n"/>
      <c r="E80" s="4" t="n"/>
      <c r="F80" s="3" t="n"/>
      <c r="G80" s="5" t="n"/>
      <c r="H80" s="3" t="n"/>
      <c r="I80" s="6" t="n"/>
      <c r="J80" s="6" t="n"/>
      <c r="K80" s="6" t="n"/>
      <c r="L80" s="6" t="n"/>
      <c r="M80" s="6" t="n"/>
      <c r="N80" s="7" t="n"/>
      <c r="O80" s="5" t="n"/>
      <c r="P80" s="8">
        <f>IF($B80="","",IF($M80="","",$M80-TODAY()))</f>
        <v/>
      </c>
      <c r="Q80" s="9">
        <f>IF($B80="","",IF($O80="Not Required","Not Required",IF($O80="Expired","Expired",IF($M80="","Missing expiry date",IF($P80&lt;0,"Expired",IF($P80&lt;=30,"Renew within 30 days","Current"))))))</f>
        <v/>
      </c>
      <c r="R80" s="2" t="n"/>
      <c r="S80" s="10" t="n"/>
    </row>
    <row r="81" ht="22" customHeight="1">
      <c r="A81" s="11" t="n"/>
      <c r="B81" s="3" t="n"/>
      <c r="C81" s="3" t="n"/>
      <c r="D81" s="4" t="n"/>
      <c r="E81" s="4" t="n"/>
      <c r="F81" s="3" t="n"/>
      <c r="G81" s="5" t="n"/>
      <c r="H81" s="3" t="n"/>
      <c r="I81" s="6" t="n"/>
      <c r="J81" s="6" t="n"/>
      <c r="K81" s="6" t="n"/>
      <c r="L81" s="6" t="n"/>
      <c r="M81" s="6" t="n"/>
      <c r="N81" s="7" t="n"/>
      <c r="O81" s="5" t="n"/>
      <c r="P81" s="12">
        <f>IF($B81="","",IF($M81="","",$M81-TODAY()))</f>
        <v/>
      </c>
      <c r="Q81" s="13">
        <f>IF($B81="","",IF($O81="Not Required","Not Required",IF($O81="Expired","Expired",IF($M81="","Missing expiry date",IF($P81&lt;0,"Expired",IF($P81&lt;=30,"Renew within 30 days","Current"))))))</f>
        <v/>
      </c>
      <c r="R81" s="11" t="n"/>
      <c r="S81" s="14" t="n"/>
    </row>
    <row r="82" ht="22" customHeight="1">
      <c r="A82" s="2" t="n"/>
      <c r="B82" s="3" t="n"/>
      <c r="C82" s="3" t="n"/>
      <c r="D82" s="4" t="n"/>
      <c r="E82" s="4" t="n"/>
      <c r="F82" s="3" t="n"/>
      <c r="G82" s="5" t="n"/>
      <c r="H82" s="3" t="n"/>
      <c r="I82" s="6" t="n"/>
      <c r="J82" s="6" t="n"/>
      <c r="K82" s="6" t="n"/>
      <c r="L82" s="6" t="n"/>
      <c r="M82" s="6" t="n"/>
      <c r="N82" s="7" t="n"/>
      <c r="O82" s="5" t="n"/>
      <c r="P82" s="8">
        <f>IF($B82="","",IF($M82="","",$M82-TODAY()))</f>
        <v/>
      </c>
      <c r="Q82" s="9">
        <f>IF($B82="","",IF($O82="Not Required","Not Required",IF($O82="Expired","Expired",IF($M82="","Missing expiry date",IF($P82&lt;0,"Expired",IF($P82&lt;=30,"Renew within 30 days","Current"))))))</f>
        <v/>
      </c>
      <c r="R82" s="2" t="n"/>
      <c r="S82" s="10" t="n"/>
    </row>
    <row r="83" ht="22" customHeight="1">
      <c r="A83" s="11" t="n"/>
      <c r="B83" s="3" t="n"/>
      <c r="C83" s="3" t="n"/>
      <c r="D83" s="4" t="n"/>
      <c r="E83" s="4" t="n"/>
      <c r="F83" s="3" t="n"/>
      <c r="G83" s="5" t="n"/>
      <c r="H83" s="3" t="n"/>
      <c r="I83" s="6" t="n"/>
      <c r="J83" s="6" t="n"/>
      <c r="K83" s="6" t="n"/>
      <c r="L83" s="6" t="n"/>
      <c r="M83" s="6" t="n"/>
      <c r="N83" s="7" t="n"/>
      <c r="O83" s="5" t="n"/>
      <c r="P83" s="12">
        <f>IF($B83="","",IF($M83="","",$M83-TODAY()))</f>
        <v/>
      </c>
      <c r="Q83" s="13">
        <f>IF($B83="","",IF($O83="Not Required","Not Required",IF($O83="Expired","Expired",IF($M83="","Missing expiry date",IF($P83&lt;0,"Expired",IF($P83&lt;=30,"Renew within 30 days","Current"))))))</f>
        <v/>
      </c>
      <c r="R83" s="11" t="n"/>
      <c r="S83" s="14" t="n"/>
    </row>
    <row r="84" ht="22" customHeight="1">
      <c r="A84" s="2" t="n"/>
      <c r="B84" s="3" t="n"/>
      <c r="C84" s="3" t="n"/>
      <c r="D84" s="4" t="n"/>
      <c r="E84" s="4" t="n"/>
      <c r="F84" s="3" t="n"/>
      <c r="G84" s="5" t="n"/>
      <c r="H84" s="3" t="n"/>
      <c r="I84" s="6" t="n"/>
      <c r="J84" s="6" t="n"/>
      <c r="K84" s="6" t="n"/>
      <c r="L84" s="6" t="n"/>
      <c r="M84" s="6" t="n"/>
      <c r="N84" s="7" t="n"/>
      <c r="O84" s="5" t="n"/>
      <c r="P84" s="8">
        <f>IF($B84="","",IF($M84="","",$M84-TODAY()))</f>
        <v/>
      </c>
      <c r="Q84" s="9">
        <f>IF($B84="","",IF($O84="Not Required","Not Required",IF($O84="Expired","Expired",IF($M84="","Missing expiry date",IF($P84&lt;0,"Expired",IF($P84&lt;=30,"Renew within 30 days","Current"))))))</f>
        <v/>
      </c>
      <c r="R84" s="2" t="n"/>
      <c r="S84" s="10" t="n"/>
    </row>
    <row r="85" ht="22" customHeight="1">
      <c r="A85" s="11" t="n"/>
      <c r="B85" s="3" t="n"/>
      <c r="C85" s="3" t="n"/>
      <c r="D85" s="4" t="n"/>
      <c r="E85" s="4" t="n"/>
      <c r="F85" s="3" t="n"/>
      <c r="G85" s="5" t="n"/>
      <c r="H85" s="3" t="n"/>
      <c r="I85" s="6" t="n"/>
      <c r="J85" s="6" t="n"/>
      <c r="K85" s="6" t="n"/>
      <c r="L85" s="6" t="n"/>
      <c r="M85" s="6" t="n"/>
      <c r="N85" s="7" t="n"/>
      <c r="O85" s="5" t="n"/>
      <c r="P85" s="12">
        <f>IF($B85="","",IF($M85="","",$M85-TODAY()))</f>
        <v/>
      </c>
      <c r="Q85" s="13">
        <f>IF($B85="","",IF($O85="Not Required","Not Required",IF($O85="Expired","Expired",IF($M85="","Missing expiry date",IF($P85&lt;0,"Expired",IF($P85&lt;=30,"Renew within 30 days","Current"))))))</f>
        <v/>
      </c>
      <c r="R85" s="11" t="n"/>
      <c r="S85" s="14" t="n"/>
    </row>
    <row r="86" ht="22" customHeight="1">
      <c r="A86" s="2" t="n"/>
      <c r="B86" s="3" t="n"/>
      <c r="C86" s="3" t="n"/>
      <c r="D86" s="4" t="n"/>
      <c r="E86" s="4" t="n"/>
      <c r="F86" s="3" t="n"/>
      <c r="G86" s="5" t="n"/>
      <c r="H86" s="3" t="n"/>
      <c r="I86" s="6" t="n"/>
      <c r="J86" s="6" t="n"/>
      <c r="K86" s="6" t="n"/>
      <c r="L86" s="6" t="n"/>
      <c r="M86" s="6" t="n"/>
      <c r="N86" s="7" t="n"/>
      <c r="O86" s="5" t="n"/>
      <c r="P86" s="8">
        <f>IF($B86="","",IF($M86="","",$M86-TODAY()))</f>
        <v/>
      </c>
      <c r="Q86" s="9">
        <f>IF($B86="","",IF($O86="Not Required","Not Required",IF($O86="Expired","Expired",IF($M86="","Missing expiry date",IF($P86&lt;0,"Expired",IF($P86&lt;=30,"Renew within 30 days","Current"))))))</f>
        <v/>
      </c>
      <c r="R86" s="2" t="n"/>
      <c r="S86" s="10" t="n"/>
    </row>
    <row r="87" ht="22" customHeight="1">
      <c r="A87" s="11" t="n"/>
      <c r="B87" s="3" t="n"/>
      <c r="C87" s="3" t="n"/>
      <c r="D87" s="4" t="n"/>
      <c r="E87" s="4" t="n"/>
      <c r="F87" s="3" t="n"/>
      <c r="G87" s="5" t="n"/>
      <c r="H87" s="3" t="n"/>
      <c r="I87" s="6" t="n"/>
      <c r="J87" s="6" t="n"/>
      <c r="K87" s="6" t="n"/>
      <c r="L87" s="6" t="n"/>
      <c r="M87" s="6" t="n"/>
      <c r="N87" s="7" t="n"/>
      <c r="O87" s="5" t="n"/>
      <c r="P87" s="12">
        <f>IF($B87="","",IF($M87="","",$M87-TODAY()))</f>
        <v/>
      </c>
      <c r="Q87" s="13">
        <f>IF($B87="","",IF($O87="Not Required","Not Required",IF($O87="Expired","Expired",IF($M87="","Missing expiry date",IF($P87&lt;0,"Expired",IF($P87&lt;=30,"Renew within 30 days","Current"))))))</f>
        <v/>
      </c>
      <c r="R87" s="11" t="n"/>
      <c r="S87" s="14" t="n"/>
    </row>
    <row r="88" ht="22" customHeight="1">
      <c r="A88" s="2" t="n"/>
      <c r="B88" s="3" t="n"/>
      <c r="C88" s="3" t="n"/>
      <c r="D88" s="4" t="n"/>
      <c r="E88" s="4" t="n"/>
      <c r="F88" s="3" t="n"/>
      <c r="G88" s="5" t="n"/>
      <c r="H88" s="3" t="n"/>
      <c r="I88" s="6" t="n"/>
      <c r="J88" s="6" t="n"/>
      <c r="K88" s="6" t="n"/>
      <c r="L88" s="6" t="n"/>
      <c r="M88" s="6" t="n"/>
      <c r="N88" s="7" t="n"/>
      <c r="O88" s="5" t="n"/>
      <c r="P88" s="8">
        <f>IF($B88="","",IF($M88="","",$M88-TODAY()))</f>
        <v/>
      </c>
      <c r="Q88" s="9">
        <f>IF($B88="","",IF($O88="Not Required","Not Required",IF($O88="Expired","Expired",IF($M88="","Missing expiry date",IF($P88&lt;0,"Expired",IF($P88&lt;=30,"Renew within 30 days","Current"))))))</f>
        <v/>
      </c>
      <c r="R88" s="2" t="n"/>
      <c r="S88" s="10" t="n"/>
    </row>
    <row r="89" ht="22" customHeight="1">
      <c r="A89" s="11" t="n"/>
      <c r="B89" s="3" t="n"/>
      <c r="C89" s="3" t="n"/>
      <c r="D89" s="4" t="n"/>
      <c r="E89" s="4" t="n"/>
      <c r="F89" s="3" t="n"/>
      <c r="G89" s="5" t="n"/>
      <c r="H89" s="3" t="n"/>
      <c r="I89" s="6" t="n"/>
      <c r="J89" s="6" t="n"/>
      <c r="K89" s="6" t="n"/>
      <c r="L89" s="6" t="n"/>
      <c r="M89" s="6" t="n"/>
      <c r="N89" s="7" t="n"/>
      <c r="O89" s="5" t="n"/>
      <c r="P89" s="12">
        <f>IF($B89="","",IF($M89="","",$M89-TODAY()))</f>
        <v/>
      </c>
      <c r="Q89" s="13">
        <f>IF($B89="","",IF($O89="Not Required","Not Required",IF($O89="Expired","Expired",IF($M89="","Missing expiry date",IF($P89&lt;0,"Expired",IF($P89&lt;=30,"Renew within 30 days","Current"))))))</f>
        <v/>
      </c>
      <c r="R89" s="11" t="n"/>
      <c r="S89" s="14" t="n"/>
    </row>
    <row r="90" ht="22" customHeight="1">
      <c r="A90" s="2" t="n"/>
      <c r="B90" s="3" t="n"/>
      <c r="C90" s="3" t="n"/>
      <c r="D90" s="4" t="n"/>
      <c r="E90" s="4" t="n"/>
      <c r="F90" s="3" t="n"/>
      <c r="G90" s="5" t="n"/>
      <c r="H90" s="3" t="n"/>
      <c r="I90" s="6" t="n"/>
      <c r="J90" s="6" t="n"/>
      <c r="K90" s="6" t="n"/>
      <c r="L90" s="6" t="n"/>
      <c r="M90" s="6" t="n"/>
      <c r="N90" s="7" t="n"/>
      <c r="O90" s="5" t="n"/>
      <c r="P90" s="8">
        <f>IF($B90="","",IF($M90="","",$M90-TODAY()))</f>
        <v/>
      </c>
      <c r="Q90" s="9">
        <f>IF($B90="","",IF($O90="Not Required","Not Required",IF($O90="Expired","Expired",IF($M90="","Missing expiry date",IF($P90&lt;0,"Expired",IF($P90&lt;=30,"Renew within 30 days","Current"))))))</f>
        <v/>
      </c>
      <c r="R90" s="2" t="n"/>
      <c r="S90" s="10" t="n"/>
    </row>
    <row r="91" ht="22" customHeight="1">
      <c r="A91" s="11" t="n"/>
      <c r="B91" s="3" t="n"/>
      <c r="C91" s="3" t="n"/>
      <c r="D91" s="4" t="n"/>
      <c r="E91" s="4" t="n"/>
      <c r="F91" s="3" t="n"/>
      <c r="G91" s="5" t="n"/>
      <c r="H91" s="3" t="n"/>
      <c r="I91" s="6" t="n"/>
      <c r="J91" s="6" t="n"/>
      <c r="K91" s="6" t="n"/>
      <c r="L91" s="6" t="n"/>
      <c r="M91" s="6" t="n"/>
      <c r="N91" s="7" t="n"/>
      <c r="O91" s="5" t="n"/>
      <c r="P91" s="12">
        <f>IF($B91="","",IF($M91="","",$M91-TODAY()))</f>
        <v/>
      </c>
      <c r="Q91" s="13">
        <f>IF($B91="","",IF($O91="Not Required","Not Required",IF($O91="Expired","Expired",IF($M91="","Missing expiry date",IF($P91&lt;0,"Expired",IF($P91&lt;=30,"Renew within 30 days","Current"))))))</f>
        <v/>
      </c>
      <c r="R91" s="11" t="n"/>
      <c r="S91" s="14" t="n"/>
    </row>
    <row r="92" ht="22" customHeight="1">
      <c r="A92" s="2" t="n"/>
      <c r="B92" s="3" t="n"/>
      <c r="C92" s="3" t="n"/>
      <c r="D92" s="4" t="n"/>
      <c r="E92" s="4" t="n"/>
      <c r="F92" s="3" t="n"/>
      <c r="G92" s="5" t="n"/>
      <c r="H92" s="3" t="n"/>
      <c r="I92" s="6" t="n"/>
      <c r="J92" s="6" t="n"/>
      <c r="K92" s="6" t="n"/>
      <c r="L92" s="6" t="n"/>
      <c r="M92" s="6" t="n"/>
      <c r="N92" s="7" t="n"/>
      <c r="O92" s="5" t="n"/>
      <c r="P92" s="8">
        <f>IF($B92="","",IF($M92="","",$M92-TODAY()))</f>
        <v/>
      </c>
      <c r="Q92" s="9">
        <f>IF($B92="","",IF($O92="Not Required","Not Required",IF($O92="Expired","Expired",IF($M92="","Missing expiry date",IF($P92&lt;0,"Expired",IF($P92&lt;=30,"Renew within 30 days","Current"))))))</f>
        <v/>
      </c>
      <c r="R92" s="2" t="n"/>
      <c r="S92" s="10" t="n"/>
    </row>
    <row r="93" ht="22" customHeight="1">
      <c r="A93" s="11" t="n"/>
      <c r="B93" s="3" t="n"/>
      <c r="C93" s="3" t="n"/>
      <c r="D93" s="4" t="n"/>
      <c r="E93" s="4" t="n"/>
      <c r="F93" s="3" t="n"/>
      <c r="G93" s="5" t="n"/>
      <c r="H93" s="3" t="n"/>
      <c r="I93" s="6" t="n"/>
      <c r="J93" s="6" t="n"/>
      <c r="K93" s="6" t="n"/>
      <c r="L93" s="6" t="n"/>
      <c r="M93" s="6" t="n"/>
      <c r="N93" s="7" t="n"/>
      <c r="O93" s="5" t="n"/>
      <c r="P93" s="12">
        <f>IF($B93="","",IF($M93="","",$M93-TODAY()))</f>
        <v/>
      </c>
      <c r="Q93" s="13">
        <f>IF($B93="","",IF($O93="Not Required","Not Required",IF($O93="Expired","Expired",IF($M93="","Missing expiry date",IF($P93&lt;0,"Expired",IF($P93&lt;=30,"Renew within 30 days","Current"))))))</f>
        <v/>
      </c>
      <c r="R93" s="11" t="n"/>
      <c r="S93" s="14" t="n"/>
    </row>
    <row r="94" ht="22" customHeight="1">
      <c r="A94" s="2" t="n"/>
      <c r="B94" s="3" t="n"/>
      <c r="C94" s="3" t="n"/>
      <c r="D94" s="4" t="n"/>
      <c r="E94" s="4" t="n"/>
      <c r="F94" s="3" t="n"/>
      <c r="G94" s="5" t="n"/>
      <c r="H94" s="3" t="n"/>
      <c r="I94" s="6" t="n"/>
      <c r="J94" s="6" t="n"/>
      <c r="K94" s="6" t="n"/>
      <c r="L94" s="6" t="n"/>
      <c r="M94" s="6" t="n"/>
      <c r="N94" s="7" t="n"/>
      <c r="O94" s="5" t="n"/>
      <c r="P94" s="8">
        <f>IF($B94="","",IF($M94="","",$M94-TODAY()))</f>
        <v/>
      </c>
      <c r="Q94" s="9">
        <f>IF($B94="","",IF($O94="Not Required","Not Required",IF($O94="Expired","Expired",IF($M94="","Missing expiry date",IF($P94&lt;0,"Expired",IF($P94&lt;=30,"Renew within 30 days","Current"))))))</f>
        <v/>
      </c>
      <c r="R94" s="2" t="n"/>
      <c r="S94" s="10" t="n"/>
    </row>
    <row r="95" ht="22" customHeight="1">
      <c r="A95" s="11" t="n"/>
      <c r="B95" s="3" t="n"/>
      <c r="C95" s="3" t="n"/>
      <c r="D95" s="4" t="n"/>
      <c r="E95" s="4" t="n"/>
      <c r="F95" s="3" t="n"/>
      <c r="G95" s="5" t="n"/>
      <c r="H95" s="3" t="n"/>
      <c r="I95" s="6" t="n"/>
      <c r="J95" s="6" t="n"/>
      <c r="K95" s="6" t="n"/>
      <c r="L95" s="6" t="n"/>
      <c r="M95" s="6" t="n"/>
      <c r="N95" s="7" t="n"/>
      <c r="O95" s="5" t="n"/>
      <c r="P95" s="12">
        <f>IF($B95="","",IF($M95="","",$M95-TODAY()))</f>
        <v/>
      </c>
      <c r="Q95" s="13">
        <f>IF($B95="","",IF($O95="Not Required","Not Required",IF($O95="Expired","Expired",IF($M95="","Missing expiry date",IF($P95&lt;0,"Expired",IF($P95&lt;=30,"Renew within 30 days","Current"))))))</f>
        <v/>
      </c>
      <c r="R95" s="11" t="n"/>
      <c r="S95" s="14" t="n"/>
    </row>
    <row r="96" ht="22" customHeight="1">
      <c r="A96" s="2" t="n"/>
      <c r="B96" s="3" t="n"/>
      <c r="C96" s="3" t="n"/>
      <c r="D96" s="4" t="n"/>
      <c r="E96" s="4" t="n"/>
      <c r="F96" s="3" t="n"/>
      <c r="G96" s="5" t="n"/>
      <c r="H96" s="3" t="n"/>
      <c r="I96" s="6" t="n"/>
      <c r="J96" s="6" t="n"/>
      <c r="K96" s="6" t="n"/>
      <c r="L96" s="6" t="n"/>
      <c r="M96" s="6" t="n"/>
      <c r="N96" s="7" t="n"/>
      <c r="O96" s="5" t="n"/>
      <c r="P96" s="8">
        <f>IF($B96="","",IF($M96="","",$M96-TODAY()))</f>
        <v/>
      </c>
      <c r="Q96" s="9">
        <f>IF($B96="","",IF($O96="Not Required","Not Required",IF($O96="Expired","Expired",IF($M96="","Missing expiry date",IF($P96&lt;0,"Expired",IF($P96&lt;=30,"Renew within 30 days","Current"))))))</f>
        <v/>
      </c>
      <c r="R96" s="2" t="n"/>
      <c r="S96" s="10" t="n"/>
    </row>
    <row r="97" ht="22" customHeight="1">
      <c r="A97" s="11" t="n"/>
      <c r="B97" s="3" t="n"/>
      <c r="C97" s="3" t="n"/>
      <c r="D97" s="4" t="n"/>
      <c r="E97" s="4" t="n"/>
      <c r="F97" s="3" t="n"/>
      <c r="G97" s="5" t="n"/>
      <c r="H97" s="3" t="n"/>
      <c r="I97" s="6" t="n"/>
      <c r="J97" s="6" t="n"/>
      <c r="K97" s="6" t="n"/>
      <c r="L97" s="6" t="n"/>
      <c r="M97" s="6" t="n"/>
      <c r="N97" s="7" t="n"/>
      <c r="O97" s="5" t="n"/>
      <c r="P97" s="12">
        <f>IF($B97="","",IF($M97="","",$M97-TODAY()))</f>
        <v/>
      </c>
      <c r="Q97" s="13">
        <f>IF($B97="","",IF($O97="Not Required","Not Required",IF($O97="Expired","Expired",IF($M97="","Missing expiry date",IF($P97&lt;0,"Expired",IF($P97&lt;=30,"Renew within 30 days","Current"))))))</f>
        <v/>
      </c>
      <c r="R97" s="11" t="n"/>
      <c r="S97" s="14" t="n"/>
    </row>
    <row r="98" ht="22" customHeight="1">
      <c r="A98" s="2" t="n"/>
      <c r="B98" s="3" t="n"/>
      <c r="C98" s="3" t="n"/>
      <c r="D98" s="4" t="n"/>
      <c r="E98" s="4" t="n"/>
      <c r="F98" s="3" t="n"/>
      <c r="G98" s="5" t="n"/>
      <c r="H98" s="3" t="n"/>
      <c r="I98" s="6" t="n"/>
      <c r="J98" s="6" t="n"/>
      <c r="K98" s="6" t="n"/>
      <c r="L98" s="6" t="n"/>
      <c r="M98" s="6" t="n"/>
      <c r="N98" s="7" t="n"/>
      <c r="O98" s="5" t="n"/>
      <c r="P98" s="8">
        <f>IF($B98="","",IF($M98="","",$M98-TODAY()))</f>
        <v/>
      </c>
      <c r="Q98" s="9">
        <f>IF($B98="","",IF($O98="Not Required","Not Required",IF($O98="Expired","Expired",IF($M98="","Missing expiry date",IF($P98&lt;0,"Expired",IF($P98&lt;=30,"Renew within 30 days","Current"))))))</f>
        <v/>
      </c>
      <c r="R98" s="2" t="n"/>
      <c r="S98" s="10" t="n"/>
    </row>
    <row r="99" ht="22" customHeight="1">
      <c r="A99" s="11" t="n"/>
      <c r="B99" s="3" t="n"/>
      <c r="C99" s="3" t="n"/>
      <c r="D99" s="4" t="n"/>
      <c r="E99" s="4" t="n"/>
      <c r="F99" s="3" t="n"/>
      <c r="G99" s="5" t="n"/>
      <c r="H99" s="3" t="n"/>
      <c r="I99" s="6" t="n"/>
      <c r="J99" s="6" t="n"/>
      <c r="K99" s="6" t="n"/>
      <c r="L99" s="6" t="n"/>
      <c r="M99" s="6" t="n"/>
      <c r="N99" s="7" t="n"/>
      <c r="O99" s="5" t="n"/>
      <c r="P99" s="12">
        <f>IF($B99="","",IF($M99="","",$M99-TODAY()))</f>
        <v/>
      </c>
      <c r="Q99" s="13">
        <f>IF($B99="","",IF($O99="Not Required","Not Required",IF($O99="Expired","Expired",IF($M99="","Missing expiry date",IF($P99&lt;0,"Expired",IF($P99&lt;=30,"Renew within 30 days","Current"))))))</f>
        <v/>
      </c>
      <c r="R99" s="11" t="n"/>
      <c r="S99" s="14" t="n"/>
    </row>
    <row r="100" ht="22" customHeight="1">
      <c r="A100" s="2" t="n"/>
      <c r="B100" s="3" t="n"/>
      <c r="C100" s="3" t="n"/>
      <c r="D100" s="4" t="n"/>
      <c r="E100" s="4" t="n"/>
      <c r="F100" s="3" t="n"/>
      <c r="G100" s="5" t="n"/>
      <c r="H100" s="3" t="n"/>
      <c r="I100" s="6" t="n"/>
      <c r="J100" s="6" t="n"/>
      <c r="K100" s="6" t="n"/>
      <c r="L100" s="6" t="n"/>
      <c r="M100" s="6" t="n"/>
      <c r="N100" s="7" t="n"/>
      <c r="O100" s="5" t="n"/>
      <c r="P100" s="8">
        <f>IF($B100="","",IF($M100="","",$M100-TODAY()))</f>
        <v/>
      </c>
      <c r="Q100" s="9">
        <f>IF($B100="","",IF($O100="Not Required","Not Required",IF($O100="Expired","Expired",IF($M100="","Missing expiry date",IF($P100&lt;0,"Expired",IF($P100&lt;=30,"Renew within 30 days","Current"))))))</f>
        <v/>
      </c>
      <c r="R100" s="2" t="n"/>
      <c r="S100" s="10" t="n"/>
    </row>
    <row r="101" ht="22" customHeight="1">
      <c r="A101" s="11" t="n"/>
      <c r="B101" s="3" t="n"/>
      <c r="C101" s="3" t="n"/>
      <c r="D101" s="4" t="n"/>
      <c r="E101" s="4" t="n"/>
      <c r="F101" s="3" t="n"/>
      <c r="G101" s="5" t="n"/>
      <c r="H101" s="3" t="n"/>
      <c r="I101" s="6" t="n"/>
      <c r="J101" s="6" t="n"/>
      <c r="K101" s="6" t="n"/>
      <c r="L101" s="6" t="n"/>
      <c r="M101" s="6" t="n"/>
      <c r="N101" s="7" t="n"/>
      <c r="O101" s="5" t="n"/>
      <c r="P101" s="12">
        <f>IF($B101="","",IF($M101="","",$M101-TODAY()))</f>
        <v/>
      </c>
      <c r="Q101" s="13">
        <f>IF($B101="","",IF($O101="Not Required","Not Required",IF($O101="Expired","Expired",IF($M101="","Missing expiry date",IF($P101&lt;0,"Expired",IF($P101&lt;=30,"Renew within 30 days","Current"))))))</f>
        <v/>
      </c>
      <c r="R101" s="11" t="n"/>
      <c r="S101" s="14" t="n"/>
    </row>
  </sheetData>
  <autoFilter ref="A1:S101"/>
  <conditionalFormatting sqref="O2:O101">
    <cfRule type="expression" priority="1" dxfId="0" stopIfTrue="1">
      <formula>$O2="Cleared"</formula>
    </cfRule>
    <cfRule type="expression" priority="2" dxfId="1" stopIfTrue="1">
      <formula>$O2="Expired"</formula>
    </cfRule>
    <cfRule type="expression" priority="3" dxfId="2" stopIfTrue="1">
      <formula>OR($O2="Pending",$O2="Follow-up Required")</formula>
    </cfRule>
  </conditionalFormatting>
  <conditionalFormatting sqref="Q2:Q101">
    <cfRule type="expression" priority="4" dxfId="0" stopIfTrue="1">
      <formula>$Q2="Current"</formula>
    </cfRule>
    <cfRule type="expression" priority="5" dxfId="1" stopIfTrue="1">
      <formula>$Q2="Expired"</formula>
    </cfRule>
    <cfRule type="expression" priority="6" dxfId="2" stopIfTrue="1">
      <formula>OR($Q2="Renew within 30 days",$Q2="Missing expiry date")</formula>
    </cfRule>
  </conditionalFormatting>
  <dataValidations count="3">
    <dataValidation sqref="G2:G101" showErrorMessage="1" showInputMessage="1" allowBlank="1" type="list">
      <formula1>"BC,AB,SK,MB,ON,QC,NB,NS,PE,NL,NT,NU,YT"</formula1>
    </dataValidation>
    <dataValidation sqref="O2:O101" showErrorMessage="1" showInputMessage="1" allowBlank="1" type="list">
      <formula1>"Cleared,Pending,Expired,Not Required,Follow-up Required"</formula1>
    </dataValidation>
    <dataValidation sqref="R2:R101" showErrorMessage="1" showInputMessage="1" allowBlank="1" type="list">
      <formula1>"Jordan Lee,Priya Singh,Alex Morgan,Taylor Chen"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1E293B"/>
    <outlinePr summaryBelow="1" summaryRight="1"/>
    <pageSetUpPr/>
  </sheetPr>
  <dimension ref="A1:J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4" customWidth="1" min="3" max="3"/>
    <col width="26" customWidth="1" min="4" max="4"/>
    <col width="19" customWidth="1" min="5" max="5"/>
    <col width="4" customWidth="1" min="6" max="6"/>
    <col width="4" customWidth="1" min="7" max="7"/>
    <col width="25" customWidth="1" min="8" max="8"/>
    <col width="29" customWidth="1" min="9" max="9"/>
    <col width="4" customWidth="1" min="10" max="10"/>
  </cols>
  <sheetData>
    <row r="1" ht="30" customHeight="1">
      <c r="A1" s="15" t="inlineStr">
        <is>
          <t>WorkSafeBC Clearance Monitoring Dashboard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7" t="n"/>
    </row>
    <row r="2">
      <c r="A2" s="18" t="inlineStr">
        <is>
          <t>Management summary based on the prepared clearance tracker records.</t>
        </is>
      </c>
    </row>
    <row r="3">
      <c r="A3" s="19" t="inlineStr">
        <is>
          <t>Management Metric</t>
        </is>
      </c>
      <c r="B3" s="19" t="inlineStr">
        <is>
          <t>Current Value</t>
        </is>
      </c>
      <c r="D3" s="19" t="inlineStr">
        <is>
          <t>Management Metric</t>
        </is>
      </c>
      <c r="E3" s="19" t="inlineStr">
        <is>
          <t>Current Value</t>
        </is>
      </c>
      <c r="H3" s="19" t="inlineStr">
        <is>
          <t>Record ID Lookup</t>
        </is>
      </c>
      <c r="I3" s="5" t="inlineStr">
        <is>
          <t>WSBC-2026-001</t>
        </is>
      </c>
    </row>
    <row r="4">
      <c r="A4" s="20" t="inlineStr">
        <is>
          <t>Total Contractors</t>
        </is>
      </c>
      <c r="B4" s="21">
        <f>COUNTA('Clearance Tracker'!$B$2:$B$101)</f>
        <v/>
      </c>
      <c r="D4" s="20" t="inlineStr">
        <is>
          <t>Cleared Contractors</t>
        </is>
      </c>
      <c r="E4" s="21">
        <f>COUNTIF('Clearance Tracker'!$O$2:$O$101,"Cleared")</f>
        <v/>
      </c>
      <c r="H4" s="20" t="inlineStr">
        <is>
          <t>Contractor / Company</t>
        </is>
      </c>
      <c r="I4" s="13">
        <f>IF($I$3="","",IFERROR(VLOOKUP($I$3,'Clearance Tracker'!$A$2:$S$101,2,FALSE),""))</f>
        <v/>
      </c>
    </row>
    <row r="5">
      <c r="A5" s="20" t="inlineStr">
        <is>
          <t>Pending Contractors</t>
        </is>
      </c>
      <c r="B5" s="21">
        <f>COUNTIF('Clearance Tracker'!$O$2:$O$101,"Pending")</f>
        <v/>
      </c>
      <c r="D5" s="20" t="inlineStr">
        <is>
          <t>Expired Clearances</t>
        </is>
      </c>
      <c r="E5" s="21">
        <f>COUNTIF('Clearance Tracker'!$O$2:$O$101,"Expired")</f>
        <v/>
      </c>
      <c r="H5" s="20" t="inlineStr">
        <is>
          <t>Clearance Status</t>
        </is>
      </c>
      <c r="I5" s="13">
        <f>IF($I$3="","",IFERROR(VLOOKUP($I$3,'Clearance Tracker'!$A$2:$S$101,15,FALSE),""))</f>
        <v/>
      </c>
    </row>
    <row r="6">
      <c r="A6" s="20" t="inlineStr">
        <is>
          <t>Follow-up Required</t>
        </is>
      </c>
      <c r="B6" s="21">
        <f>COUNTIF('Clearance Tracker'!$O$2:$O$101,"Follow-up Required")</f>
        <v/>
      </c>
      <c r="D6" s="20" t="inlineStr">
        <is>
          <t>Clearance Completion Rate</t>
        </is>
      </c>
      <c r="E6" s="22">
        <f>IFERROR(COUNTIF('Clearance Tracker'!$O$2:$O$101,"Cleared")/COUNTA('Clearance Tracker'!$B$2:$B$101),0)</f>
        <v/>
      </c>
      <c r="H6" s="20" t="inlineStr">
        <is>
          <t>Clearance Expiry Date</t>
        </is>
      </c>
      <c r="I6" s="23">
        <f>IF($I$3="","",IFERROR(VLOOKUP($I$3,'Clearance Tracker'!$A$2:$S$101,13,FALSE),""))</f>
        <v/>
      </c>
    </row>
    <row r="7">
      <c r="A7" s="20" t="inlineStr">
        <is>
          <t>Total Contract Value</t>
        </is>
      </c>
      <c r="B7" s="24">
        <f>SUM('Clearance Tracker'!$N$2:$N$101)</f>
        <v/>
      </c>
      <c r="D7" s="20" t="inlineStr">
        <is>
          <t>Average Contract Value</t>
        </is>
      </c>
      <c r="E7" s="24">
        <f>IFERROR(AVERAGE('Clearance Tracker'!$N$2:$N$101),0)</f>
        <v/>
      </c>
      <c r="H7" s="20" t="inlineStr">
        <is>
          <t>Contract Value (CAD)</t>
        </is>
      </c>
      <c r="I7" s="25">
        <f>IF($I$3="","",IFERROR(VLOOKUP($I$3,'Clearance Tracker'!$A$2:$S$101,14,FALSE),""))</f>
        <v/>
      </c>
    </row>
    <row r="8"/>
    <row r="9"/>
    <row r="10"/>
    <row r="11">
      <c r="A11" s="26" t="inlineStr">
        <is>
          <t>Clearance Status Summary</t>
        </is>
      </c>
    </row>
    <row r="12">
      <c r="A12" s="19" t="inlineStr">
        <is>
          <t>Status</t>
        </is>
      </c>
      <c r="B12" s="19" t="inlineStr">
        <is>
          <t>Count</t>
        </is>
      </c>
      <c r="C12" s="19" t="inlineStr">
        <is>
          <t>Percentage</t>
        </is>
      </c>
    </row>
    <row r="13">
      <c r="A13" s="2" t="inlineStr">
        <is>
          <t>Cleared</t>
        </is>
      </c>
      <c r="B13" s="27">
        <f>COUNTIF('Clearance Tracker'!$O$2:$O$101,A13)</f>
        <v/>
      </c>
      <c r="C13" s="28">
        <f>IFERROR(B13/SUM($B$13:$B$17),0)</f>
        <v/>
      </c>
    </row>
    <row r="14">
      <c r="A14" s="11" t="inlineStr">
        <is>
          <t>Pending</t>
        </is>
      </c>
      <c r="B14" s="21">
        <f>COUNTIF('Clearance Tracker'!$O$2:$O$101,A14)</f>
        <v/>
      </c>
      <c r="C14" s="29">
        <f>IFERROR(B14/SUM($B$13:$B$17),0)</f>
        <v/>
      </c>
    </row>
    <row r="15">
      <c r="A15" s="2" t="inlineStr">
        <is>
          <t>Expired</t>
        </is>
      </c>
      <c r="B15" s="27">
        <f>COUNTIF('Clearance Tracker'!$O$2:$O$101,A15)</f>
        <v/>
      </c>
      <c r="C15" s="28">
        <f>IFERROR(B15/SUM($B$13:$B$17),0)</f>
        <v/>
      </c>
    </row>
    <row r="16">
      <c r="A16" s="11" t="inlineStr">
        <is>
          <t>Not Required</t>
        </is>
      </c>
      <c r="B16" s="21">
        <f>COUNTIF('Clearance Tracker'!$O$2:$O$101,A16)</f>
        <v/>
      </c>
      <c r="C16" s="29">
        <f>IFERROR(B16/SUM($B$13:$B$17),0)</f>
        <v/>
      </c>
    </row>
    <row r="17">
      <c r="A17" s="2" t="inlineStr">
        <is>
          <t>Follow-up Required</t>
        </is>
      </c>
      <c r="B17" s="27">
        <f>COUNTIF('Clearance Tracker'!$O$2:$O$101,A17)</f>
        <v/>
      </c>
      <c r="C17" s="28">
        <f>IFERROR(B17/SUM($B$13:$B$17),0)</f>
        <v/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C8102E"/>
    <outlinePr summaryBelow="1" summaryRight="1"/>
    <pageSetUpPr/>
  </sheetPr>
  <dimension ref="A1:H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05" customWidth="1" min="2" max="2"/>
  </cols>
  <sheetData>
    <row r="1" ht="30" customHeight="1">
      <c r="A1" s="15" t="inlineStr">
        <is>
          <t>WorkSafeBC Clearance Tracker – Instructions</t>
        </is>
      </c>
      <c r="B1" s="16" t="n"/>
      <c r="C1" s="16" t="n"/>
      <c r="D1" s="16" t="n"/>
      <c r="E1" s="16" t="n"/>
      <c r="F1" s="16" t="n"/>
      <c r="G1" s="16" t="n"/>
      <c r="H1" s="17" t="n"/>
    </row>
    <row r="2"/>
    <row r="3" ht="43" customHeight="1">
      <c r="A3" s="30" t="inlineStr">
        <is>
          <t>Purpose</t>
        </is>
      </c>
      <c r="B3" s="10" t="inlineStr">
        <is>
          <t>Use this workbook to organize contractor, subcontractor, and supplier clearance information for internal monitoring. The sample records use 2026 dates and Canadian business details.</t>
        </is>
      </c>
    </row>
    <row r="4" ht="43" customHeight="1">
      <c r="A4" s="30" t="inlineStr">
        <is>
          <t>Recommended Verification Frequency</t>
        </is>
      </c>
      <c r="B4" s="14" t="inlineStr">
        <is>
          <t>Review clearance records at onboarding, before contract payment or renewal, when an expiry date is approaching, and whenever project scope changes.</t>
        </is>
      </c>
    </row>
    <row r="5" ht="43" customHeight="1">
      <c r="A5" s="30" t="inlineStr">
        <is>
          <t>Account Numbers and Requests</t>
        </is>
      </c>
      <c r="B5" s="10" t="inlineStr">
        <is>
          <t>Enter the WorkSafeBC account number exactly as supplied by the contractor. Record the clearance request date when confirmation is requested.</t>
        </is>
      </c>
    </row>
    <row r="6" ht="43" customHeight="1">
      <c r="A6" s="30" t="inlineStr">
        <is>
          <t>Effective and Expiry Dates</t>
        </is>
      </c>
      <c r="B6" s="14" t="inlineStr">
        <is>
          <t>Record the official clearance effective date and expiry date from the WorkSafeBC confirmation. Use the YYYY-MM-DD date format throughout the tracker.</t>
        </is>
      </c>
    </row>
    <row r="7" ht="43" customHeight="1">
      <c r="A7" s="30" t="inlineStr">
        <is>
          <t>Review Alerts</t>
        </is>
      </c>
      <c r="B7" s="10" t="inlineStr">
        <is>
          <t>Prioritize records marked Expired, Follow-up Required, Renew within 30 days, or Missing expiry date. Update the clearance status and verification notes after review.</t>
        </is>
      </c>
    </row>
    <row r="8" ht="43" customHeight="1">
      <c r="A8" s="30" t="inlineStr">
        <is>
          <t>Documentation Retention</t>
        </is>
      </c>
      <c r="B8" s="14" t="inlineStr">
        <is>
          <t>Retain clearance confirmations and related correspondence in accordance with your company policy and project record retention requirements.</t>
        </is>
      </c>
    </row>
    <row r="9" ht="43" customHeight="1">
      <c r="A9" s="30" t="inlineStr">
        <is>
          <t>Payment and Renewal Check</t>
        </is>
      </c>
      <c r="B9" s="10" t="inlineStr">
        <is>
          <t>Confirm clearance directly through WorkSafeBC before contract payment or renewal where confirmation is required by your organization or contract process.</t>
        </is>
      </c>
    </row>
    <row r="10" ht="43" customHeight="1">
      <c r="A10" s="30" t="inlineStr">
        <is>
          <t>Administrative Reminder</t>
        </is>
      </c>
      <c r="B10" s="14" t="inlineStr">
        <is>
          <t>This tracker is an administrative aid only. It does not replace WorkSafeBC confirmation, contract requirements, or professional advice.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2026-10-26T13:39:43Z</dcterms:created>
  <dcterms:modified xmlns:dcterms="http://purl.org/dc/terms/" xmlns:xsi="http://www.w3.org/2001/XMLSchema-instance" xsi:type="dcterms:W3CDTF">2026-10-26T13:39:43Z</dcterms:modified>
</cp:coreProperties>
</file>